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tabRatio="722" activeTab="3"/>
  </bookViews>
  <sheets>
    <sheet name="表紙" sheetId="1" r:id="rId1"/>
    <sheet name="参加チーム" sheetId="2" r:id="rId2"/>
    <sheet name="要綱" sheetId="3" r:id="rId3"/>
    <sheet name="予選リーグ" sheetId="4" r:id="rId4"/>
    <sheet name="トーナメント" sheetId="5" r:id="rId5"/>
    <sheet name="時程 " sheetId="6" r:id="rId6"/>
    <sheet name="予選審判ｶｰﾄﾞ" sheetId="7" r:id="rId7"/>
    <sheet name="決勝Ｔ審判ｶｰﾄ" sheetId="8" r:id="rId8"/>
    <sheet name="Sheet1" sheetId="9" r:id="rId9"/>
  </sheets>
  <definedNames>
    <definedName name="_xlnm.Print_Area" localSheetId="5">'時程 '!$A$2:$AD$21</definedName>
    <definedName name="_xlnm.Print_Area" localSheetId="3">'予選リーグ'!$A$1:$Q$41</definedName>
  </definedNames>
  <calcPr fullCalcOnLoad="1"/>
</workbook>
</file>

<file path=xl/sharedStrings.xml><?xml version="1.0" encoding="utf-8"?>
<sst xmlns="http://schemas.openxmlformats.org/spreadsheetml/2006/main" count="859" uniqueCount="271">
  <si>
    <t>本部</t>
  </si>
  <si>
    <t>×</t>
  </si>
  <si>
    <t>Ａリーグ</t>
  </si>
  <si>
    <t>勝点</t>
  </si>
  <si>
    <t>得失点差</t>
  </si>
  <si>
    <t>順位</t>
  </si>
  <si>
    <t>Ｂリーグ</t>
  </si>
  <si>
    <t>Cリーグ</t>
  </si>
  <si>
    <t>Dリーグ</t>
  </si>
  <si>
    <t>審判</t>
  </si>
  <si>
    <t>主審チーム</t>
  </si>
  <si>
    <t>会場</t>
  </si>
  <si>
    <t>得点</t>
  </si>
  <si>
    <t>試合時間</t>
  </si>
  <si>
    <t>チーム名</t>
  </si>
  <si>
    <t>前半</t>
  </si>
  <si>
    <t>後半</t>
  </si>
  <si>
    <t>計</t>
  </si>
  <si>
    <t>先蹴</t>
  </si>
  <si>
    <t>引分</t>
  </si>
  <si>
    <t>-</t>
  </si>
  <si>
    <t>勝</t>
  </si>
  <si>
    <t>得失点</t>
  </si>
  <si>
    <t>総得点</t>
  </si>
  <si>
    <t>１位トーナメント</t>
  </si>
  <si>
    <t>２位トーナメント</t>
  </si>
  <si>
    <t>３位トーナメント</t>
  </si>
  <si>
    <t>４位トーナメント</t>
  </si>
  <si>
    <t xml:space="preserve">Ｂ１位 </t>
  </si>
  <si>
    <t>Ａ１位</t>
  </si>
  <si>
    <t xml:space="preserve"> </t>
  </si>
  <si>
    <t>Ｃ１位</t>
  </si>
  <si>
    <t xml:space="preserve">Ｄ１位 </t>
  </si>
  <si>
    <t>Ａ２位</t>
  </si>
  <si>
    <t xml:space="preserve">Ｂ２位 </t>
  </si>
  <si>
    <t>Ｃ２位</t>
  </si>
  <si>
    <t xml:space="preserve">Ｄ２位 </t>
  </si>
  <si>
    <t>Ａ３位</t>
  </si>
  <si>
    <t xml:space="preserve">Ｂ３位 </t>
  </si>
  <si>
    <t>Ｃ３位</t>
  </si>
  <si>
    <t xml:space="preserve">Ｄ３位 </t>
  </si>
  <si>
    <t>Ａ４位</t>
  </si>
  <si>
    <t xml:space="preserve">Ｂ４位 </t>
  </si>
  <si>
    <t>Ｃ４位</t>
  </si>
  <si>
    <t xml:space="preserve">Ｄ４位 </t>
  </si>
  <si>
    <t>×</t>
  </si>
  <si>
    <t>×</t>
  </si>
  <si>
    <t>予選リーグ</t>
  </si>
  <si>
    <t>決勝トーナメント</t>
  </si>
  <si>
    <t>決勝トーナメント</t>
  </si>
  <si>
    <t>1①</t>
  </si>
  <si>
    <t>1②</t>
  </si>
  <si>
    <t>1③</t>
  </si>
  <si>
    <t>1④</t>
  </si>
  <si>
    <t>1⑤</t>
  </si>
  <si>
    <t>1⑥</t>
  </si>
  <si>
    <t>1⑦</t>
  </si>
  <si>
    <t>1⑧</t>
  </si>
  <si>
    <t>1⑨</t>
  </si>
  <si>
    <t>1⑩</t>
  </si>
  <si>
    <t>2①</t>
  </si>
  <si>
    <t>2②</t>
  </si>
  <si>
    <t>2③</t>
  </si>
  <si>
    <t>2④</t>
  </si>
  <si>
    <t>2⑤</t>
  </si>
  <si>
    <t>2⑥</t>
  </si>
  <si>
    <t>2⑦</t>
  </si>
  <si>
    <t>2⑧</t>
  </si>
  <si>
    <t>2⑨</t>
  </si>
  <si>
    <t>第１コート</t>
  </si>
  <si>
    <t>第２コート</t>
  </si>
  <si>
    <t>第３コート</t>
  </si>
  <si>
    <t>第４コート</t>
  </si>
  <si>
    <t>3①</t>
  </si>
  <si>
    <t>3②</t>
  </si>
  <si>
    <t>3③</t>
  </si>
  <si>
    <t>3④</t>
  </si>
  <si>
    <t>3⑤</t>
  </si>
  <si>
    <t>3⑥</t>
  </si>
  <si>
    <t>3⑦</t>
  </si>
  <si>
    <t>3⑧</t>
  </si>
  <si>
    <t>3⑨</t>
  </si>
  <si>
    <t>3⑩</t>
  </si>
  <si>
    <t>4①</t>
  </si>
  <si>
    <t>4②</t>
  </si>
  <si>
    <t>4③</t>
  </si>
  <si>
    <t>4④</t>
  </si>
  <si>
    <t>4⑤</t>
  </si>
  <si>
    <t>4⑥</t>
  </si>
  <si>
    <t>4⑦</t>
  </si>
  <si>
    <t>4⑧</t>
  </si>
  <si>
    <t>4⑩</t>
  </si>
  <si>
    <r>
      <t>A</t>
    </r>
    <r>
      <rPr>
        <sz val="11"/>
        <rFont val="ＭＳ Ｐゴシック"/>
        <family val="3"/>
      </rPr>
      <t>3位</t>
    </r>
  </si>
  <si>
    <r>
      <t>B</t>
    </r>
    <r>
      <rPr>
        <sz val="11"/>
        <rFont val="ＭＳ Ｐゴシック"/>
        <family val="3"/>
      </rPr>
      <t>3位</t>
    </r>
  </si>
  <si>
    <t>C3位</t>
  </si>
  <si>
    <t>D3位</t>
  </si>
  <si>
    <r>
      <t>A</t>
    </r>
    <r>
      <rPr>
        <sz val="11"/>
        <rFont val="ＭＳ Ｐゴシック"/>
        <family val="3"/>
      </rPr>
      <t>4位</t>
    </r>
  </si>
  <si>
    <r>
      <t>B</t>
    </r>
    <r>
      <rPr>
        <sz val="11"/>
        <rFont val="ＭＳ Ｐゴシック"/>
        <family val="3"/>
      </rPr>
      <t>4位</t>
    </r>
  </si>
  <si>
    <t>C4位</t>
  </si>
  <si>
    <t>D4位</t>
  </si>
  <si>
    <r>
      <t>A</t>
    </r>
    <r>
      <rPr>
        <sz val="11"/>
        <rFont val="ＭＳ Ｐゴシック"/>
        <family val="3"/>
      </rPr>
      <t>2位</t>
    </r>
  </si>
  <si>
    <t>C2位</t>
  </si>
  <si>
    <r>
      <t>A</t>
    </r>
    <r>
      <rPr>
        <sz val="11"/>
        <rFont val="ＭＳ Ｐゴシック"/>
        <family val="3"/>
      </rPr>
      <t>1位</t>
    </r>
  </si>
  <si>
    <t>C1位</t>
  </si>
  <si>
    <t>B2位</t>
  </si>
  <si>
    <t>D2位</t>
  </si>
  <si>
    <r>
      <t>B</t>
    </r>
    <r>
      <rPr>
        <sz val="11"/>
        <rFont val="ＭＳ Ｐゴシック"/>
        <family val="3"/>
      </rPr>
      <t>1位</t>
    </r>
  </si>
  <si>
    <t>1⑦敗者</t>
  </si>
  <si>
    <t>D1位</t>
  </si>
  <si>
    <t>2⑦敗者</t>
  </si>
  <si>
    <r>
      <t>B</t>
    </r>
    <r>
      <rPr>
        <sz val="11"/>
        <rFont val="ＭＳ Ｐゴシック"/>
        <family val="3"/>
      </rPr>
      <t>2位</t>
    </r>
  </si>
  <si>
    <t>3⑦敗者</t>
  </si>
  <si>
    <t>4⑦敗者</t>
  </si>
  <si>
    <t>1⑦勝者</t>
  </si>
  <si>
    <t>2⑦勝者</t>
  </si>
  <si>
    <t>1⑧敗者</t>
  </si>
  <si>
    <t>1⑦負者</t>
  </si>
  <si>
    <t>2⑦負者</t>
  </si>
  <si>
    <t>2⑧敗者</t>
  </si>
  <si>
    <t>3⑦勝者</t>
  </si>
  <si>
    <t>4⑦勝者</t>
  </si>
  <si>
    <t>3⑧敗者</t>
  </si>
  <si>
    <t>3⑦負者</t>
  </si>
  <si>
    <t>4⑦負者</t>
  </si>
  <si>
    <t>4⑧敗者</t>
  </si>
  <si>
    <t>1⑧勝者</t>
  </si>
  <si>
    <t>2⑧勝者</t>
  </si>
  <si>
    <t>1⑧負者</t>
  </si>
  <si>
    <t>2⑧負者</t>
  </si>
  <si>
    <t>3⑧勝者</t>
  </si>
  <si>
    <t>4⑧勝者</t>
  </si>
  <si>
    <t>3⑨敗者</t>
  </si>
  <si>
    <t>3⑧負者</t>
  </si>
  <si>
    <t>4⑧負者</t>
  </si>
  <si>
    <t>4⑨</t>
  </si>
  <si>
    <t>4⑨敗者</t>
  </si>
  <si>
    <t>１⑧</t>
  </si>
  <si>
    <t>１⑦</t>
  </si>
  <si>
    <t>２⑦</t>
  </si>
  <si>
    <t>３⑦</t>
  </si>
  <si>
    <t>４⑦</t>
  </si>
  <si>
    <t>２⑧</t>
  </si>
  <si>
    <t>３⑧</t>
  </si>
  <si>
    <t>４⑧</t>
  </si>
  <si>
    <t>2⑩</t>
  </si>
  <si>
    <t>決勝 ３⑩</t>
  </si>
  <si>
    <t>決勝 １⑩</t>
  </si>
  <si>
    <t>３決 ２⑩</t>
  </si>
  <si>
    <t>３決 ４⑩</t>
  </si>
  <si>
    <t>決勝 １⑨</t>
  </si>
  <si>
    <t>決勝 ３⑨</t>
  </si>
  <si>
    <t>３決 ２⑨</t>
  </si>
  <si>
    <t>３決 ４⑨</t>
  </si>
  <si>
    <t>予選リーグ用</t>
  </si>
  <si>
    <t>府中招待大会審判カード</t>
  </si>
  <si>
    <t>前半開始</t>
  </si>
  <si>
    <t>後半開始</t>
  </si>
  <si>
    <t>延長前半</t>
  </si>
  <si>
    <t>延長後半</t>
  </si>
  <si>
    <t>ＰＫ</t>
  </si>
  <si>
    <t>決勝トーナメント審判カード</t>
  </si>
  <si>
    <t>予選リーグ</t>
  </si>
  <si>
    <r>
      <t xml:space="preserve"> 9: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 xml:space="preserve">
～
</t>
    </r>
    <r>
      <rPr>
        <sz val="11"/>
        <rFont val="ＭＳ Ｐゴシック"/>
        <family val="3"/>
      </rPr>
      <t xml:space="preserve"> 9:52</t>
    </r>
  </si>
  <si>
    <r>
      <t xml:space="preserve"> 9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55</t>
    </r>
    <r>
      <rPr>
        <sz val="11"/>
        <rFont val="ＭＳ Ｐゴシック"/>
        <family val="3"/>
      </rPr>
      <t xml:space="preserve">
～
</t>
    </r>
    <r>
      <rPr>
        <sz val="11"/>
        <rFont val="ＭＳ Ｐゴシック"/>
        <family val="3"/>
      </rPr>
      <t>10:17</t>
    </r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</si>
  <si>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 xml:space="preserve">20
</t>
    </r>
    <r>
      <rPr>
        <sz val="11"/>
        <rFont val="ＭＳ Ｐゴシック"/>
        <family val="3"/>
      </rPr>
      <t xml:space="preserve">～
</t>
    </r>
    <r>
      <rPr>
        <sz val="11"/>
        <rFont val="ＭＳ Ｐゴシック"/>
        <family val="3"/>
      </rPr>
      <t>10:42</t>
    </r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</si>
  <si>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45</t>
    </r>
    <r>
      <rPr>
        <sz val="11"/>
        <rFont val="ＭＳ Ｐゴシック"/>
        <family val="3"/>
      </rPr>
      <t xml:space="preserve">
～
</t>
    </r>
    <r>
      <rPr>
        <sz val="11"/>
        <rFont val="ＭＳ Ｐゴシック"/>
        <family val="3"/>
      </rPr>
      <t>11:07</t>
    </r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</si>
  <si>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 xml:space="preserve">
～
</t>
    </r>
    <r>
      <rPr>
        <sz val="11"/>
        <rFont val="ＭＳ Ｐゴシック"/>
        <family val="3"/>
      </rPr>
      <t>11:32</t>
    </r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</si>
  <si>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35</t>
    </r>
    <r>
      <rPr>
        <sz val="11"/>
        <rFont val="ＭＳ Ｐゴシック"/>
        <family val="3"/>
      </rPr>
      <t xml:space="preserve">
～
</t>
    </r>
    <r>
      <rPr>
        <sz val="11"/>
        <rFont val="ＭＳ Ｐゴシック"/>
        <family val="3"/>
      </rPr>
      <t>11:57</t>
    </r>
  </si>
  <si>
    <r>
      <t>12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 xml:space="preserve">
～
</t>
    </r>
    <r>
      <rPr>
        <sz val="11"/>
        <rFont val="ＭＳ Ｐゴシック"/>
        <family val="3"/>
      </rPr>
      <t>12:50</t>
    </r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</si>
  <si>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55</t>
    </r>
    <r>
      <rPr>
        <sz val="11"/>
        <rFont val="ＭＳ Ｐゴシック"/>
        <family val="3"/>
      </rPr>
      <t xml:space="preserve">
～
</t>
    </r>
    <r>
      <rPr>
        <sz val="11"/>
        <rFont val="ＭＳ Ｐゴシック"/>
        <family val="3"/>
      </rPr>
      <t>13:30</t>
    </r>
  </si>
  <si>
    <r>
      <t>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 xml:space="preserve">35
</t>
    </r>
    <r>
      <rPr>
        <sz val="11"/>
        <rFont val="ＭＳ Ｐゴシック"/>
        <family val="3"/>
      </rPr>
      <t xml:space="preserve">～
</t>
    </r>
    <r>
      <rPr>
        <sz val="11"/>
        <rFont val="ＭＳ Ｐゴシック"/>
        <family val="3"/>
      </rPr>
      <t>14:10</t>
    </r>
  </si>
  <si>
    <r>
      <t>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 xml:space="preserve">
～
</t>
    </r>
    <r>
      <rPr>
        <sz val="11"/>
        <rFont val="ＭＳ Ｐゴシック"/>
        <family val="3"/>
      </rPr>
      <t>14:50</t>
    </r>
  </si>
  <si>
    <t>府中市招待少年サッカー５年研修大会</t>
  </si>
  <si>
    <t>会　場　　</t>
  </si>
  <si>
    <t>府中市少年サッカー場</t>
  </si>
  <si>
    <t>主　催　　</t>
  </si>
  <si>
    <t>府中市少年サッカー連盟</t>
  </si>
  <si>
    <t>出 場 チ ー ム 一 覧</t>
  </si>
  <si>
    <t>チーム名</t>
  </si>
  <si>
    <t>所在地</t>
  </si>
  <si>
    <t>代表者</t>
  </si>
  <si>
    <t>バディＳＣ</t>
  </si>
  <si>
    <t>三菱養和SC巣鴨Jr</t>
  </si>
  <si>
    <t>FCﾄﾘﾌﾟﾚｯﾀ渋谷</t>
  </si>
  <si>
    <t>東京ヴェルディ</t>
  </si>
  <si>
    <t>JACPA東京</t>
  </si>
  <si>
    <t>町田JFC</t>
  </si>
  <si>
    <t>JSC CHIBA</t>
  </si>
  <si>
    <t>小柳小まむし坂SC</t>
  </si>
  <si>
    <t>府ロクＳＣ</t>
  </si>
  <si>
    <t>エルマーズ</t>
  </si>
  <si>
    <t>府中４ＢＫＳＣ</t>
  </si>
  <si>
    <t>３ＦＣ</t>
  </si>
  <si>
    <t>白糸台グレミオ</t>
  </si>
  <si>
    <t>ＹＮキッカーズ</t>
  </si>
  <si>
    <t>大　会　要　綱</t>
  </si>
  <si>
    <t>期日</t>
  </si>
  <si>
    <t>府中市少年サッカー場（関東村）</t>
  </si>
  <si>
    <t>参加資格</t>
  </si>
  <si>
    <t>競技規則</t>
  </si>
  <si>
    <t>小学校５年生以下</t>
  </si>
  <si>
    <t>試合方法</t>
  </si>
  <si>
    <t>表彰</t>
  </si>
  <si>
    <t>参加費</t>
  </si>
  <si>
    <t>注意事項</t>
  </si>
  <si>
    <t>大会中のケガなどは、所属チームの責任者に一任
小雨決行とするが、荒天候の場合は中止</t>
  </si>
  <si>
    <t>フリーキック７ｍ、ＰＫマーク８ｍ
８人制（交代ゾーンからの自由な交代）
上記以外は、日本サッカー協会競技規則に準ずる。
試合球は４号縫いボールとし、大会本部で用意する。</t>
  </si>
  <si>
    <t>招待チームは予選リーグ１試合と予選リーグ及び決勝トーナメントの勝敗に
応じて審判のご協力をお願いします。（１人審判、審判服着用）</t>
  </si>
  <si>
    <t>府ロク</t>
  </si>
  <si>
    <t>４BK</t>
  </si>
  <si>
    <t>JSC CHIBA</t>
  </si>
  <si>
    <t>町田JFC</t>
  </si>
  <si>
    <t>FCトッカーノ</t>
  </si>
  <si>
    <t>１チーム　６，０００円</t>
  </si>
  <si>
    <t>○決勝トーナメントは15分－5分－15分　
　 同点の場合は、３人制のＰＫ戦により順位を決定
   ただし、2位、3位、4位トーナメントの3位決定戦はＰＫ戦は行わない。</t>
  </si>
  <si>
    <t>○決勝トーナメントは15分－5分－15分　
　 同点の場合は、３人制のＰＫ戦により順位を決定
   ただし、2位、3位、4位トーナメントの3位決定戦はＰＫ戦は行わない。</t>
  </si>
  <si>
    <t>予選リーグ
　試合時間　２０分一本
　勝点、得失点、総得点、直接対決、トスの順で順位を決定
決勝トーナメント
　試合時間　１５分-５分-１５分
　同点の場合は、３人制のＰＫ戦により順位を決定
  ただし、２位、３位、４位トーナメントの３位決定戦はＰＫ戦は行わない。</t>
  </si>
  <si>
    <t>ＦＣ本宿</t>
  </si>
  <si>
    <t>○予選リーグは　２０分　一本　
　 勝点、得失点、総得点、直接対決、トスの順で順位を決定</t>
  </si>
  <si>
    <t>トリプレッタ渋谷</t>
  </si>
  <si>
    <t>三菱養和　巣鴨</t>
  </si>
  <si>
    <t>府中南</t>
  </si>
  <si>
    <t>　東京ヴェルディ</t>
  </si>
  <si>
    <t>ＹＮキッカーズ</t>
  </si>
  <si>
    <t>三菱養和　調布</t>
  </si>
  <si>
    <t>バディサッカークラブ</t>
  </si>
  <si>
    <t>世田谷区</t>
  </si>
  <si>
    <t>鈴木　威</t>
  </si>
  <si>
    <t>三菱養和SC巣鴨ジュニア</t>
  </si>
  <si>
    <t>豊島区</t>
  </si>
  <si>
    <t>大槻　邦雄</t>
  </si>
  <si>
    <t>ＦＣトリプレッタ渋谷ジュニア</t>
  </si>
  <si>
    <t>渋谷区</t>
  </si>
  <si>
    <t>海老根　宏</t>
  </si>
  <si>
    <t>東京ヴェルディジュニア</t>
  </si>
  <si>
    <t>稲城市</t>
  </si>
  <si>
    <t>三菱養和調布ジュニア</t>
  </si>
  <si>
    <t>調布市</t>
  </si>
  <si>
    <t>町田市</t>
  </si>
  <si>
    <t>窪田　高博</t>
  </si>
  <si>
    <t>千葉県</t>
  </si>
  <si>
    <t>川島　和彦</t>
  </si>
  <si>
    <t>ＦＣトッカーノ</t>
  </si>
  <si>
    <t>大嶋　康二</t>
  </si>
  <si>
    <t>府中４ＢＫＳＣ</t>
  </si>
  <si>
    <t>府中市</t>
  </si>
  <si>
    <t>柿山　一郎</t>
  </si>
  <si>
    <t>府中新町ＦＣ</t>
  </si>
  <si>
    <t>〃</t>
  </si>
  <si>
    <t>葛谷　智貞</t>
  </si>
  <si>
    <t>小柳小まむし坂サッカークラブ</t>
  </si>
  <si>
    <t>府中南フットボールクラブ</t>
  </si>
  <si>
    <t>小澤　嘉</t>
  </si>
  <si>
    <t>吉見　洋司</t>
  </si>
  <si>
    <t>本宿蹴球団</t>
  </si>
  <si>
    <t>金田　高志</t>
  </si>
  <si>
    <t>１位トーナメント戦の優勝、準優勝、３位に賞状とカップを授与
２、３、４位トーナメント戦の１位に敢闘賞として、賞状とカップを授与</t>
  </si>
  <si>
    <r>
      <rPr>
        <sz val="14"/>
        <rFont val="ＭＳ ゴシック"/>
        <family val="3"/>
      </rPr>
      <t>　　　　　　　　　　　　　　大　会　役　員</t>
    </r>
    <r>
      <rPr>
        <sz val="11"/>
        <rFont val="ＭＳ ゴシック"/>
        <family val="3"/>
      </rPr>
      <t xml:space="preserve">　　　　　　　　　　　　　　　　　　　　　　　　　　　　
　　　大会委員長      小野寺　　　淳　　　　　　　　　　　　　　　　　　　　　　　　　　　　　　　　　
　　　運営委員    　　田　中　　宏　明　　　村　山　　健
　　　　　　　　　　　荒　巻　  勇　人　　　金　田　　高　志　　　　　　　
　　　大会事務局      豊　嶋    文　生
</t>
    </r>
  </si>
  <si>
    <t>ストロング</t>
  </si>
  <si>
    <t>小口　輝直</t>
  </si>
  <si>
    <t>長谷川　千洋</t>
  </si>
  <si>
    <t>種村　満</t>
  </si>
  <si>
    <t>第32回</t>
  </si>
  <si>
    <t>2018年 2月18日（日）</t>
  </si>
  <si>
    <t>平成３０年２月１８日（日）</t>
  </si>
  <si>
    <t>小柳まむし</t>
  </si>
  <si>
    <t>府中新町</t>
  </si>
  <si>
    <t>ストロング</t>
  </si>
  <si>
    <t>バディー</t>
  </si>
  <si>
    <t>堀田　真人</t>
  </si>
  <si>
    <t>蓮見　知弘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</si>
</sst>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h:mm;@"/>
    <numFmt numFmtId="190" formatCode="0_);[Red]\(0\)"/>
    <numFmt numFmtId="191" formatCode="[$-F400]h:mm:ss\ AM/PM"/>
  </numFmts>
  <fonts count="6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.5"/>
      <name val="ＭＳ Ｐゴシック"/>
      <family val="3"/>
    </font>
    <font>
      <b/>
      <sz val="14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sz val="11"/>
      <name val="HG丸ｺﾞｼｯｸM-PRO"/>
      <family val="3"/>
    </font>
    <font>
      <b/>
      <sz val="24"/>
      <name val="HG丸ｺﾞｼｯｸM-PRO"/>
      <family val="3"/>
    </font>
    <font>
      <b/>
      <sz val="28"/>
      <name val="HG丸ｺﾞｼｯｸM-PRO"/>
      <family val="3"/>
    </font>
    <font>
      <b/>
      <sz val="22"/>
      <name val="HG丸ｺﾞｼｯｸM-PRO"/>
      <family val="3"/>
    </font>
    <font>
      <b/>
      <sz val="11"/>
      <name val="HG丸ｺﾞｼｯｸM-PRO"/>
      <family val="3"/>
    </font>
    <font>
      <sz val="10"/>
      <name val="ＭＳ ゴシック"/>
      <family val="3"/>
    </font>
    <font>
      <b/>
      <sz val="20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2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 wrapText="1"/>
    </xf>
    <xf numFmtId="0" fontId="0" fillId="0" borderId="25" xfId="0" applyFont="1" applyBorder="1" applyAlignment="1">
      <alignment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distributed" vertical="center" wrapText="1"/>
    </xf>
    <xf numFmtId="0" fontId="4" fillId="0" borderId="0" xfId="0" applyFont="1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0" fillId="0" borderId="25" xfId="0" applyNumberFormat="1" applyFont="1" applyBorder="1" applyAlignment="1">
      <alignment horizontal="right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49" fontId="0" fillId="0" borderId="30" xfId="0" applyNumberFormat="1" applyFont="1" applyBorder="1" applyAlignment="1">
      <alignment horizontal="right" vertical="center" wrapText="1"/>
    </xf>
    <xf numFmtId="49" fontId="0" fillId="0" borderId="29" xfId="0" applyNumberFormat="1" applyFont="1" applyBorder="1" applyAlignment="1">
      <alignment horizontal="right" vertical="center" wrapText="1"/>
    </xf>
    <xf numFmtId="49" fontId="0" fillId="0" borderId="31" xfId="0" applyNumberFormat="1" applyFont="1" applyBorder="1" applyAlignment="1">
      <alignment horizontal="right" vertical="center" wrapText="1"/>
    </xf>
    <xf numFmtId="49" fontId="0" fillId="0" borderId="29" xfId="0" applyNumberFormat="1" applyBorder="1" applyAlignment="1">
      <alignment horizontal="right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4" xfId="0" applyFont="1" applyBorder="1" applyAlignment="1">
      <alignment vertical="top" wrapText="1"/>
    </xf>
    <xf numFmtId="0" fontId="0" fillId="0" borderId="23" xfId="0" applyFont="1" applyBorder="1" applyAlignment="1">
      <alignment horizontal="right" vertical="top" wrapText="1"/>
    </xf>
    <xf numFmtId="0" fontId="0" fillId="0" borderId="14" xfId="0" applyBorder="1" applyAlignment="1">
      <alignment vertical="top" wrapText="1"/>
    </xf>
    <xf numFmtId="0" fontId="0" fillId="0" borderId="23" xfId="0" applyBorder="1" applyAlignment="1">
      <alignment horizontal="right" vertical="top" wrapText="1"/>
    </xf>
    <xf numFmtId="20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0" fillId="0" borderId="21" xfId="0" applyBorder="1" applyAlignment="1">
      <alignment vertical="top"/>
    </xf>
    <xf numFmtId="20" fontId="18" fillId="0" borderId="0" xfId="0" applyNumberFormat="1" applyFont="1" applyAlignment="1">
      <alignment horizontal="center" vertical="center"/>
    </xf>
    <xf numFmtId="20" fontId="0" fillId="0" borderId="0" xfId="0" applyNumberFormat="1" applyAlignment="1">
      <alignment vertical="center"/>
    </xf>
    <xf numFmtId="0" fontId="0" fillId="0" borderId="36" xfId="0" applyFill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5" fillId="0" borderId="0" xfId="0" applyFont="1" applyAlignment="1">
      <alignment/>
    </xf>
    <xf numFmtId="0" fontId="23" fillId="0" borderId="0" xfId="0" applyFont="1" applyAlignment="1">
      <alignment horizontal="distributed"/>
    </xf>
    <xf numFmtId="0" fontId="23" fillId="0" borderId="0" xfId="0" applyFont="1" applyAlignment="1">
      <alignment/>
    </xf>
    <xf numFmtId="0" fontId="5" fillId="0" borderId="0" xfId="0" applyFont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shrinkToFit="1"/>
    </xf>
    <xf numFmtId="0" fontId="13" fillId="0" borderId="10" xfId="0" applyFont="1" applyBorder="1" applyAlignment="1">
      <alignment horizontal="distributed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distributed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27" fillId="0" borderId="0" xfId="0" applyFont="1" applyAlignment="1">
      <alignment vertical="distributed" wrapText="1"/>
    </xf>
    <xf numFmtId="0" fontId="27" fillId="0" borderId="0" xfId="0" applyFont="1" applyBorder="1" applyAlignment="1">
      <alignment horizontal="distributed" vertical="center"/>
    </xf>
    <xf numFmtId="0" fontId="28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distributed" vertical="center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Border="1" applyAlignment="1">
      <alignment horizontal="left" vertical="center"/>
    </xf>
    <xf numFmtId="0" fontId="0" fillId="0" borderId="0" xfId="0" applyAlignment="1">
      <alignment vertical="distributed"/>
    </xf>
    <xf numFmtId="0" fontId="28" fillId="0" borderId="0" xfId="0" applyFont="1" applyBorder="1" applyAlignment="1">
      <alignment horizontal="left" vertical="top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0" fontId="13" fillId="0" borderId="37" xfId="0" applyFont="1" applyFill="1" applyBorder="1" applyAlignment="1">
      <alignment vertical="center"/>
    </xf>
    <xf numFmtId="0" fontId="13" fillId="0" borderId="38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32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centerContinuous" vertical="center"/>
    </xf>
    <xf numFmtId="49" fontId="13" fillId="0" borderId="33" xfId="0" applyNumberFormat="1" applyFont="1" applyFill="1" applyBorder="1" applyAlignment="1">
      <alignment horizontal="centerContinuous" vertical="center"/>
    </xf>
    <xf numFmtId="0" fontId="13" fillId="0" borderId="0" xfId="0" applyFont="1" applyFill="1" applyBorder="1" applyAlignment="1">
      <alignment horizontal="centerContinuous" vertical="center"/>
    </xf>
    <xf numFmtId="49" fontId="13" fillId="0" borderId="38" xfId="0" applyNumberFormat="1" applyFont="1" applyFill="1" applyBorder="1" applyAlignment="1">
      <alignment horizontal="centerContinuous" vertical="center"/>
    </xf>
    <xf numFmtId="0" fontId="13" fillId="0" borderId="39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13" fillId="0" borderId="32" xfId="0" applyFont="1" applyFill="1" applyBorder="1" applyAlignment="1">
      <alignment horizontal="left" vertical="center"/>
    </xf>
    <xf numFmtId="0" fontId="13" fillId="0" borderId="34" xfId="0" applyFont="1" applyFill="1" applyBorder="1" applyAlignment="1">
      <alignment horizontal="centerContinuous" vertical="center"/>
    </xf>
    <xf numFmtId="0" fontId="13" fillId="0" borderId="34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33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3" fillId="0" borderId="10" xfId="0" applyFont="1" applyBorder="1" applyAlignment="1">
      <alignment horizontal="centerContinuous" vertical="center"/>
    </xf>
    <xf numFmtId="0" fontId="13" fillId="0" borderId="23" xfId="0" applyFont="1" applyBorder="1" applyAlignment="1">
      <alignment horizontal="left" vertical="center" shrinkToFit="1"/>
    </xf>
    <xf numFmtId="0" fontId="24" fillId="0" borderId="23" xfId="0" applyFont="1" applyBorder="1" applyAlignment="1">
      <alignment horizontal="left" vertical="center" shrinkToFit="1"/>
    </xf>
    <xf numFmtId="0" fontId="13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Continuous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30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distributed" vertical="center"/>
    </xf>
    <xf numFmtId="0" fontId="27" fillId="0" borderId="0" xfId="0" applyFont="1" applyAlignment="1">
      <alignment horizontal="distributed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distributed" vertical="top"/>
    </xf>
    <xf numFmtId="0" fontId="27" fillId="0" borderId="0" xfId="0" applyFont="1" applyAlignment="1">
      <alignment horizontal="left" vertical="distributed" wrapText="1"/>
    </xf>
    <xf numFmtId="0" fontId="27" fillId="0" borderId="0" xfId="0" applyFont="1" applyAlignment="1">
      <alignment horizontal="left" vertical="distributed"/>
    </xf>
    <xf numFmtId="0" fontId="27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27" fillId="0" borderId="0" xfId="0" applyFont="1" applyAlignment="1">
      <alignment vertical="distributed" wrapText="1"/>
    </xf>
    <xf numFmtId="0" fontId="0" fillId="0" borderId="0" xfId="0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46" xfId="0" applyBorder="1" applyAlignment="1">
      <alignment horizontal="distributed" vertical="center" wrapText="1"/>
    </xf>
    <xf numFmtId="0" fontId="0" fillId="0" borderId="47" xfId="0" applyBorder="1" applyAlignment="1">
      <alignment horizontal="distributed" vertical="center" wrapText="1"/>
    </xf>
    <xf numFmtId="0" fontId="0" fillId="0" borderId="48" xfId="0" applyBorder="1" applyAlignment="1">
      <alignment horizontal="distributed" vertical="center" wrapText="1"/>
    </xf>
    <xf numFmtId="20" fontId="0" fillId="0" borderId="49" xfId="0" applyNumberFormat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4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distributed" vertical="center"/>
    </xf>
    <xf numFmtId="0" fontId="0" fillId="0" borderId="59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4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16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20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64" xfId="0" applyBorder="1" applyAlignment="1">
      <alignment horizontal="distributed" vertical="center" wrapText="1"/>
    </xf>
    <xf numFmtId="0" fontId="0" fillId="0" borderId="67" xfId="0" applyBorder="1" applyAlignment="1">
      <alignment horizontal="distributed" vertical="center" wrapText="1"/>
    </xf>
    <xf numFmtId="20" fontId="0" fillId="0" borderId="17" xfId="0" applyNumberForma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42</xdr:row>
      <xdr:rowOff>114300</xdr:rowOff>
    </xdr:from>
    <xdr:to>
      <xdr:col>8</xdr:col>
      <xdr:colOff>57150</xdr:colOff>
      <xdr:row>47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81125" y="8077200"/>
          <a:ext cx="376237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問合せ先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042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ー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360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ー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5281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事務局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豊　嶋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090-3910-8686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府ロク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SC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12</xdr:col>
      <xdr:colOff>333375</xdr:colOff>
      <xdr:row>10</xdr:row>
      <xdr:rowOff>219075</xdr:rowOff>
    </xdr:to>
    <xdr:sp>
      <xdr:nvSpPr>
        <xdr:cNvPr id="1" name="Line 1"/>
        <xdr:cNvSpPr>
          <a:spLocks/>
        </xdr:cNvSpPr>
      </xdr:nvSpPr>
      <xdr:spPr>
        <a:xfrm>
          <a:off x="1352550" y="885825"/>
          <a:ext cx="3724275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9525</xdr:rowOff>
    </xdr:from>
    <xdr:to>
      <xdr:col>12</xdr:col>
      <xdr:colOff>333375</xdr:colOff>
      <xdr:row>20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352550" y="3286125"/>
          <a:ext cx="3724275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9525</xdr:rowOff>
    </xdr:from>
    <xdr:to>
      <xdr:col>12</xdr:col>
      <xdr:colOff>333375</xdr:colOff>
      <xdr:row>30</xdr:row>
      <xdr:rowOff>219075</xdr:rowOff>
    </xdr:to>
    <xdr:sp>
      <xdr:nvSpPr>
        <xdr:cNvPr id="3" name="Line 3"/>
        <xdr:cNvSpPr>
          <a:spLocks/>
        </xdr:cNvSpPr>
      </xdr:nvSpPr>
      <xdr:spPr>
        <a:xfrm>
          <a:off x="1352550" y="5686425"/>
          <a:ext cx="3724275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12</xdr:col>
      <xdr:colOff>333375</xdr:colOff>
      <xdr:row>40</xdr:row>
      <xdr:rowOff>219075</xdr:rowOff>
    </xdr:to>
    <xdr:sp>
      <xdr:nvSpPr>
        <xdr:cNvPr id="4" name="Line 4"/>
        <xdr:cNvSpPr>
          <a:spLocks/>
        </xdr:cNvSpPr>
      </xdr:nvSpPr>
      <xdr:spPr>
        <a:xfrm>
          <a:off x="1352550" y="8086725"/>
          <a:ext cx="3724275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42</xdr:row>
      <xdr:rowOff>104775</xdr:rowOff>
    </xdr:from>
    <xdr:to>
      <xdr:col>16</xdr:col>
      <xdr:colOff>457200</xdr:colOff>
      <xdr:row>46</xdr:row>
      <xdr:rowOff>38100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66675" y="10182225"/>
          <a:ext cx="705802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府中のチームは審判を２回割り振っているア、イ、オ、カ、ケ、コ、ス、セにすること！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45"/>
  <sheetViews>
    <sheetView zoomScalePageLayoutView="0" workbookViewId="0" topLeftCell="A22">
      <selection activeCell="A15" sqref="A15:F15"/>
    </sheetView>
  </sheetViews>
  <sheetFormatPr defaultColWidth="9.00390625" defaultRowHeight="13.5"/>
  <cols>
    <col min="1" max="2" width="9.00390625" style="84" customWidth="1"/>
    <col min="3" max="3" width="11.50390625" style="84" customWidth="1"/>
    <col min="4" max="4" width="9.00390625" style="84" customWidth="1"/>
    <col min="5" max="5" width="41.00390625" style="84" customWidth="1"/>
    <col min="6" max="16384" width="9.00390625" style="84" customWidth="1"/>
  </cols>
  <sheetData>
    <row r="5" ht="6.75" customHeight="1"/>
    <row r="6" spans="1:6" ht="36" customHeight="1">
      <c r="A6" s="144" t="s">
        <v>262</v>
      </c>
      <c r="B6" s="144"/>
      <c r="C6" s="144"/>
      <c r="D6" s="144"/>
      <c r="E6" s="144"/>
      <c r="F6" s="144"/>
    </row>
    <row r="7" ht="13.5">
      <c r="B7" s="85"/>
    </row>
    <row r="8" ht="13.5">
      <c r="B8" s="85"/>
    </row>
    <row r="9" ht="13.5">
      <c r="B9" s="85"/>
    </row>
    <row r="10" ht="13.5">
      <c r="B10" s="85"/>
    </row>
    <row r="11" spans="1:6" ht="32.25">
      <c r="A11" s="145" t="s">
        <v>172</v>
      </c>
      <c r="B11" s="145"/>
      <c r="C11" s="145"/>
      <c r="D11" s="145"/>
      <c r="E11" s="145"/>
      <c r="F11" s="145"/>
    </row>
    <row r="12" ht="13.5">
      <c r="B12" s="85"/>
    </row>
    <row r="13" ht="13.5">
      <c r="B13" s="85"/>
    </row>
    <row r="14" ht="13.5">
      <c r="B14" s="85"/>
    </row>
    <row r="15" spans="1:6" ht="25.5">
      <c r="A15" s="146" t="s">
        <v>263</v>
      </c>
      <c r="B15" s="146"/>
      <c r="C15" s="146"/>
      <c r="D15" s="146"/>
      <c r="E15" s="146"/>
      <c r="F15" s="146"/>
    </row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3" spans="2:4" ht="21">
      <c r="B43" s="86" t="s">
        <v>173</v>
      </c>
      <c r="D43" s="86" t="s">
        <v>174</v>
      </c>
    </row>
    <row r="44" spans="2:4" ht="13.5">
      <c r="B44" s="87"/>
      <c r="D44" s="88"/>
    </row>
    <row r="45" spans="2:4" ht="21">
      <c r="B45" s="89" t="s">
        <v>175</v>
      </c>
      <c r="D45" s="86" t="s">
        <v>176</v>
      </c>
    </row>
  </sheetData>
  <sheetProtection/>
  <mergeCells count="3">
    <mergeCell ref="A6:F6"/>
    <mergeCell ref="A11:F11"/>
    <mergeCell ref="A15:F15"/>
  </mergeCells>
  <printOptions/>
  <pageMargins left="0.66" right="0.56" top="0.984" bottom="0.984" header="0.512" footer="0.512"/>
  <pageSetup horizontalDpi="600" verticalDpi="600" orientation="portrait" paperSize="9" r:id="rId3"/>
  <legacyDrawing r:id="rId2"/>
  <oleObjects>
    <oleObject progId="MS_ClipArt_Gallery.5" shapeId="11820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PageLayoutView="0" workbookViewId="0" topLeftCell="A1">
      <selection activeCell="I7" sqref="I7"/>
    </sheetView>
  </sheetViews>
  <sheetFormatPr defaultColWidth="9.00390625" defaultRowHeight="13.5"/>
  <cols>
    <col min="1" max="1" width="43.75390625" style="37" customWidth="1"/>
    <col min="2" max="2" width="18.75390625" style="37" customWidth="1"/>
    <col min="3" max="3" width="43.75390625" style="37" customWidth="1"/>
    <col min="4" max="4" width="18.75390625" style="37" hidden="1" customWidth="1"/>
    <col min="5" max="16384" width="9.00390625" style="37" customWidth="1"/>
  </cols>
  <sheetData>
    <row r="1" spans="1:3" ht="29.25" customHeight="1">
      <c r="A1" s="149" t="s">
        <v>177</v>
      </c>
      <c r="B1" s="149"/>
      <c r="C1" s="149"/>
    </row>
    <row r="3" spans="1:3" ht="30" customHeight="1">
      <c r="A3" s="90" t="s">
        <v>178</v>
      </c>
      <c r="B3" s="90" t="s">
        <v>179</v>
      </c>
      <c r="C3" s="142" t="s">
        <v>180</v>
      </c>
    </row>
    <row r="4" spans="1:4" ht="34.5" customHeight="1">
      <c r="A4" s="91" t="s">
        <v>225</v>
      </c>
      <c r="B4" s="139" t="s">
        <v>226</v>
      </c>
      <c r="C4" s="143" t="s">
        <v>227</v>
      </c>
      <c r="D4" s="140" t="s">
        <v>181</v>
      </c>
    </row>
    <row r="5" spans="1:4" ht="34.5" customHeight="1">
      <c r="A5" s="91" t="s">
        <v>228</v>
      </c>
      <c r="B5" s="139" t="s">
        <v>229</v>
      </c>
      <c r="C5" s="143" t="s">
        <v>230</v>
      </c>
      <c r="D5" s="140" t="s">
        <v>182</v>
      </c>
    </row>
    <row r="6" spans="1:4" ht="34.5" customHeight="1">
      <c r="A6" s="91" t="s">
        <v>231</v>
      </c>
      <c r="B6" s="139" t="s">
        <v>232</v>
      </c>
      <c r="C6" s="143" t="s">
        <v>233</v>
      </c>
      <c r="D6" s="141" t="s">
        <v>183</v>
      </c>
    </row>
    <row r="7" spans="1:4" ht="34.5" customHeight="1">
      <c r="A7" s="91" t="s">
        <v>234</v>
      </c>
      <c r="B7" s="139" t="s">
        <v>235</v>
      </c>
      <c r="C7" s="143" t="s">
        <v>270</v>
      </c>
      <c r="D7" s="140" t="s">
        <v>184</v>
      </c>
    </row>
    <row r="8" spans="1:4" ht="34.5" customHeight="1">
      <c r="A8" s="91" t="s">
        <v>236</v>
      </c>
      <c r="B8" s="139" t="s">
        <v>237</v>
      </c>
      <c r="C8" s="139" t="s">
        <v>269</v>
      </c>
      <c r="D8" s="140" t="s">
        <v>185</v>
      </c>
    </row>
    <row r="9" spans="1:4" ht="34.5" customHeight="1">
      <c r="A9" s="91" t="s">
        <v>186</v>
      </c>
      <c r="B9" s="139" t="s">
        <v>238</v>
      </c>
      <c r="C9" s="143" t="s">
        <v>239</v>
      </c>
      <c r="D9" s="140" t="s">
        <v>186</v>
      </c>
    </row>
    <row r="10" spans="1:4" ht="34.5" customHeight="1">
      <c r="A10" s="91" t="s">
        <v>187</v>
      </c>
      <c r="B10" s="139" t="s">
        <v>240</v>
      </c>
      <c r="C10" s="143" t="s">
        <v>241</v>
      </c>
      <c r="D10" s="140" t="s">
        <v>187</v>
      </c>
    </row>
    <row r="11" spans="1:4" ht="34.5" customHeight="1">
      <c r="A11" s="91" t="s">
        <v>242</v>
      </c>
      <c r="B11" s="139" t="s">
        <v>226</v>
      </c>
      <c r="C11" s="143" t="s">
        <v>243</v>
      </c>
      <c r="D11" s="140" t="s">
        <v>188</v>
      </c>
    </row>
    <row r="12" spans="1:4" ht="34.5" customHeight="1">
      <c r="A12" s="91" t="s">
        <v>244</v>
      </c>
      <c r="B12" s="90" t="s">
        <v>245</v>
      </c>
      <c r="C12" s="143" t="s">
        <v>246</v>
      </c>
      <c r="D12" s="140" t="s">
        <v>191</v>
      </c>
    </row>
    <row r="13" spans="1:4" ht="34.5" customHeight="1">
      <c r="A13" s="91" t="s">
        <v>247</v>
      </c>
      <c r="B13" s="92" t="s">
        <v>248</v>
      </c>
      <c r="C13" s="143" t="s">
        <v>249</v>
      </c>
      <c r="D13" s="140" t="s">
        <v>190</v>
      </c>
    </row>
    <row r="14" spans="1:4" ht="34.5" customHeight="1">
      <c r="A14" s="91" t="s">
        <v>250</v>
      </c>
      <c r="B14" s="92" t="s">
        <v>248</v>
      </c>
      <c r="C14" s="143" t="s">
        <v>259</v>
      </c>
      <c r="D14" s="140" t="s">
        <v>194</v>
      </c>
    </row>
    <row r="15" spans="1:4" ht="34.5" customHeight="1">
      <c r="A15" s="91" t="s">
        <v>258</v>
      </c>
      <c r="B15" s="92" t="s">
        <v>248</v>
      </c>
      <c r="C15" s="143" t="s">
        <v>260</v>
      </c>
      <c r="D15" s="140"/>
    </row>
    <row r="16" spans="1:4" ht="34.5" customHeight="1">
      <c r="A16" s="91" t="s">
        <v>251</v>
      </c>
      <c r="B16" s="92" t="s">
        <v>248</v>
      </c>
      <c r="C16" s="143" t="s">
        <v>252</v>
      </c>
      <c r="D16" s="140" t="s">
        <v>189</v>
      </c>
    </row>
    <row r="17" spans="1:4" ht="34.5" customHeight="1">
      <c r="A17" s="91" t="s">
        <v>223</v>
      </c>
      <c r="B17" s="92" t="s">
        <v>248</v>
      </c>
      <c r="C17" s="143" t="s">
        <v>253</v>
      </c>
      <c r="D17" s="140" t="s">
        <v>193</v>
      </c>
    </row>
    <row r="18" spans="1:4" ht="34.5" customHeight="1">
      <c r="A18" s="91" t="s">
        <v>254</v>
      </c>
      <c r="B18" s="92" t="s">
        <v>248</v>
      </c>
      <c r="C18" s="143" t="s">
        <v>261</v>
      </c>
      <c r="D18" s="140" t="s">
        <v>192</v>
      </c>
    </row>
    <row r="19" spans="1:4" ht="34.5" customHeight="1">
      <c r="A19" s="91" t="s">
        <v>189</v>
      </c>
      <c r="B19" s="92" t="s">
        <v>248</v>
      </c>
      <c r="C19" s="143" t="s">
        <v>255</v>
      </c>
      <c r="D19" s="140"/>
    </row>
    <row r="20" spans="1:3" ht="26.25" customHeight="1">
      <c r="A20" s="93"/>
      <c r="B20" s="39"/>
      <c r="C20" s="94"/>
    </row>
    <row r="21" spans="1:3" ht="13.5" customHeight="1">
      <c r="A21" s="147" t="s">
        <v>257</v>
      </c>
      <c r="B21" s="148"/>
      <c r="C21" s="148"/>
    </row>
    <row r="22" spans="1:3" ht="13.5">
      <c r="A22" s="148"/>
      <c r="B22" s="148"/>
      <c r="C22" s="148"/>
    </row>
    <row r="23" spans="1:3" ht="13.5">
      <c r="A23" s="148"/>
      <c r="B23" s="148"/>
      <c r="C23" s="148"/>
    </row>
    <row r="24" spans="1:3" ht="13.5">
      <c r="A24" s="148"/>
      <c r="B24" s="148"/>
      <c r="C24" s="148"/>
    </row>
    <row r="25" spans="1:3" ht="13.5">
      <c r="A25" s="148"/>
      <c r="B25" s="148"/>
      <c r="C25" s="148"/>
    </row>
    <row r="26" spans="1:3" ht="13.5">
      <c r="A26" s="148"/>
      <c r="B26" s="148"/>
      <c r="C26" s="148"/>
    </row>
    <row r="27" spans="1:3" ht="13.5">
      <c r="A27" s="148"/>
      <c r="B27" s="148"/>
      <c r="C27" s="148"/>
    </row>
    <row r="28" spans="1:3" ht="13.5">
      <c r="A28" s="148"/>
      <c r="B28" s="148"/>
      <c r="C28" s="148"/>
    </row>
    <row r="29" spans="1:3" ht="13.5">
      <c r="A29" s="148"/>
      <c r="B29" s="148"/>
      <c r="C29" s="148"/>
    </row>
    <row r="30" spans="1:3" ht="13.5">
      <c r="A30" s="148"/>
      <c r="B30" s="148"/>
      <c r="C30" s="148"/>
    </row>
    <row r="31" spans="1:3" ht="13.5">
      <c r="A31" s="148"/>
      <c r="B31" s="148"/>
      <c r="C31" s="148"/>
    </row>
    <row r="32" spans="1:3" ht="13.5">
      <c r="A32" s="148"/>
      <c r="B32" s="148"/>
      <c r="C32" s="148"/>
    </row>
    <row r="33" spans="1:3" ht="13.5">
      <c r="A33" s="148"/>
      <c r="B33" s="148"/>
      <c r="C33" s="148"/>
    </row>
    <row r="34" spans="1:3" ht="13.5">
      <c r="A34" s="148"/>
      <c r="B34" s="148"/>
      <c r="C34" s="148"/>
    </row>
    <row r="35" spans="1:3" ht="13.5">
      <c r="A35" s="148"/>
      <c r="B35" s="148"/>
      <c r="C35" s="148"/>
    </row>
    <row r="36" spans="1:3" ht="13.5">
      <c r="A36" s="148"/>
      <c r="B36" s="148"/>
      <c r="C36" s="148"/>
    </row>
  </sheetData>
  <sheetProtection/>
  <mergeCells count="2">
    <mergeCell ref="A21:C36"/>
    <mergeCell ref="A1:C1"/>
  </mergeCells>
  <dataValidations count="1">
    <dataValidation allowBlank="1" showInputMessage="1" showErrorMessage="1" imeMode="on" sqref="F17:F19 F10 F14:F15 D4:D19 A1:A21 B2:C20 A37:C65536"/>
  </dataValidation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9">
      <selection activeCell="I9" sqref="I9"/>
    </sheetView>
  </sheetViews>
  <sheetFormatPr defaultColWidth="9.00390625" defaultRowHeight="13.5"/>
  <cols>
    <col min="1" max="1" width="1.25" style="0" customWidth="1"/>
    <col min="2" max="2" width="11.50390625" style="0" customWidth="1"/>
    <col min="10" max="10" width="17.75390625" style="0" customWidth="1"/>
    <col min="11" max="11" width="10.375" style="0" customWidth="1"/>
  </cols>
  <sheetData>
    <row r="1" spans="1:11" ht="24">
      <c r="A1" s="150" t="s">
        <v>195</v>
      </c>
      <c r="B1" s="150"/>
      <c r="C1" s="150"/>
      <c r="D1" s="150"/>
      <c r="E1" s="150"/>
      <c r="F1" s="150"/>
      <c r="G1" s="150"/>
      <c r="H1" s="150"/>
      <c r="I1" s="150"/>
      <c r="J1" s="150"/>
      <c r="K1" s="97"/>
    </row>
    <row r="2" spans="1:11" ht="24">
      <c r="A2" s="95"/>
      <c r="B2" s="95"/>
      <c r="C2" s="95"/>
      <c r="D2" s="95"/>
      <c r="E2" s="95"/>
      <c r="F2" s="95"/>
      <c r="G2" s="95"/>
      <c r="H2" s="95"/>
      <c r="I2" s="95"/>
      <c r="J2" s="95"/>
      <c r="K2" s="97"/>
    </row>
    <row r="4" spans="1:10" ht="14.25">
      <c r="A4" s="96"/>
      <c r="B4" s="151" t="s">
        <v>196</v>
      </c>
      <c r="C4" s="100"/>
      <c r="D4" s="154" t="s">
        <v>264</v>
      </c>
      <c r="E4" s="154"/>
      <c r="F4" s="154"/>
      <c r="G4" s="154"/>
      <c r="H4" s="155"/>
      <c r="I4" s="155"/>
      <c r="J4" s="155"/>
    </row>
    <row r="5" spans="1:10" ht="14.25">
      <c r="A5" s="96"/>
      <c r="B5" s="151"/>
      <c r="C5" s="100"/>
      <c r="D5" s="154"/>
      <c r="E5" s="154"/>
      <c r="F5" s="154"/>
      <c r="G5" s="154"/>
      <c r="H5" s="155"/>
      <c r="I5" s="155"/>
      <c r="J5" s="155"/>
    </row>
    <row r="6" spans="1:10" ht="14.25">
      <c r="A6" s="96"/>
      <c r="B6" s="99"/>
      <c r="C6" s="100"/>
      <c r="D6" s="101"/>
      <c r="E6" s="101"/>
      <c r="F6" s="101"/>
      <c r="G6" s="101"/>
      <c r="H6" s="102"/>
      <c r="I6" s="102"/>
      <c r="J6" s="102"/>
    </row>
    <row r="7" spans="1:10" ht="14.25">
      <c r="A7" s="96"/>
      <c r="B7" s="152" t="s">
        <v>11</v>
      </c>
      <c r="C7" s="100"/>
      <c r="D7" s="154" t="s">
        <v>197</v>
      </c>
      <c r="E7" s="154"/>
      <c r="F7" s="154"/>
      <c r="G7" s="154"/>
      <c r="H7" s="155"/>
      <c r="I7" s="155"/>
      <c r="J7" s="155"/>
    </row>
    <row r="8" spans="1:10" ht="13.5">
      <c r="A8" s="96"/>
      <c r="B8" s="152"/>
      <c r="C8" s="104"/>
      <c r="D8" s="154"/>
      <c r="E8" s="154"/>
      <c r="F8" s="154"/>
      <c r="G8" s="154"/>
      <c r="H8" s="155"/>
      <c r="I8" s="155"/>
      <c r="J8" s="155"/>
    </row>
    <row r="9" spans="1:10" ht="13.5">
      <c r="A9" s="96"/>
      <c r="B9" s="103"/>
      <c r="C9" s="104"/>
      <c r="D9" s="101"/>
      <c r="E9" s="101"/>
      <c r="F9" s="101"/>
      <c r="G9" s="101"/>
      <c r="H9" s="102"/>
      <c r="I9" s="102"/>
      <c r="J9" s="102"/>
    </row>
    <row r="10" spans="2:10" ht="14.25">
      <c r="B10" s="152" t="s">
        <v>198</v>
      </c>
      <c r="C10" s="100"/>
      <c r="D10" s="154" t="s">
        <v>200</v>
      </c>
      <c r="E10" s="154"/>
      <c r="F10" s="154"/>
      <c r="G10" s="154"/>
      <c r="H10" s="155"/>
      <c r="I10" s="155"/>
      <c r="J10" s="155"/>
    </row>
    <row r="11" spans="2:10" ht="13.5">
      <c r="B11" s="152"/>
      <c r="C11" s="104"/>
      <c r="D11" s="154"/>
      <c r="E11" s="154"/>
      <c r="F11" s="154"/>
      <c r="G11" s="154"/>
      <c r="H11" s="155"/>
      <c r="I11" s="155"/>
      <c r="J11" s="155"/>
    </row>
    <row r="12" spans="2:10" ht="13.5">
      <c r="B12" s="103"/>
      <c r="C12" s="104"/>
      <c r="D12" s="101"/>
      <c r="E12" s="101"/>
      <c r="F12" s="101"/>
      <c r="G12" s="101"/>
      <c r="H12" s="102"/>
      <c r="I12" s="102"/>
      <c r="J12" s="102"/>
    </row>
    <row r="13" spans="2:10" ht="14.25">
      <c r="B13" s="156" t="s">
        <v>199</v>
      </c>
      <c r="C13" s="108"/>
      <c r="D13" s="157" t="s">
        <v>206</v>
      </c>
      <c r="E13" s="158"/>
      <c r="F13" s="158"/>
      <c r="G13" s="158"/>
      <c r="H13" s="159"/>
      <c r="I13" s="159"/>
      <c r="J13" s="159"/>
    </row>
    <row r="14" spans="2:10" ht="14.25">
      <c r="B14" s="156"/>
      <c r="C14" s="108"/>
      <c r="D14" s="158"/>
      <c r="E14" s="158"/>
      <c r="F14" s="158"/>
      <c r="G14" s="158"/>
      <c r="H14" s="159"/>
      <c r="I14" s="159"/>
      <c r="J14" s="159"/>
    </row>
    <row r="15" spans="2:10" ht="14.25">
      <c r="B15" s="103"/>
      <c r="C15" s="106"/>
      <c r="D15" s="160"/>
      <c r="E15" s="160"/>
      <c r="F15" s="160"/>
      <c r="G15" s="160"/>
      <c r="H15" s="160"/>
      <c r="I15" s="160"/>
      <c r="J15" s="160"/>
    </row>
    <row r="16" spans="2:10" ht="14.25">
      <c r="B16" s="103"/>
      <c r="C16" s="106"/>
      <c r="D16" s="160"/>
      <c r="E16" s="160"/>
      <c r="F16" s="160"/>
      <c r="G16" s="160"/>
      <c r="H16" s="160"/>
      <c r="I16" s="160"/>
      <c r="J16" s="160"/>
    </row>
    <row r="17" spans="2:10" ht="14.25">
      <c r="B17" s="103"/>
      <c r="C17" s="106"/>
      <c r="D17" s="160"/>
      <c r="E17" s="160"/>
      <c r="F17" s="160"/>
      <c r="G17" s="160"/>
      <c r="H17" s="160"/>
      <c r="I17" s="160"/>
      <c r="J17" s="160"/>
    </row>
    <row r="18" spans="2:10" ht="13.5" customHeight="1">
      <c r="B18" s="103"/>
      <c r="C18" s="106"/>
      <c r="D18" s="107"/>
      <c r="E18" s="107"/>
      <c r="F18" s="107"/>
      <c r="G18" s="107"/>
      <c r="H18" s="107"/>
      <c r="I18" s="107"/>
      <c r="J18" s="107"/>
    </row>
    <row r="19" spans="2:10" ht="14.25">
      <c r="B19" s="156" t="s">
        <v>201</v>
      </c>
      <c r="C19" s="106"/>
      <c r="D19" s="161" t="s">
        <v>216</v>
      </c>
      <c r="E19" s="161"/>
      <c r="F19" s="161"/>
      <c r="G19" s="161"/>
      <c r="H19" s="161"/>
      <c r="I19" s="161"/>
      <c r="J19" s="161"/>
    </row>
    <row r="20" spans="2:10" ht="14.25">
      <c r="B20" s="156"/>
      <c r="C20" s="106"/>
      <c r="D20" s="161"/>
      <c r="E20" s="161"/>
      <c r="F20" s="161"/>
      <c r="G20" s="161"/>
      <c r="H20" s="161"/>
      <c r="I20" s="161"/>
      <c r="J20" s="161"/>
    </row>
    <row r="21" spans="2:10" ht="13.5">
      <c r="B21" s="105"/>
      <c r="C21" s="104"/>
      <c r="D21" s="161"/>
      <c r="E21" s="161"/>
      <c r="F21" s="161"/>
      <c r="G21" s="161"/>
      <c r="H21" s="161"/>
      <c r="I21" s="161"/>
      <c r="J21" s="161"/>
    </row>
    <row r="22" spans="2:10" ht="13.5">
      <c r="B22" s="105"/>
      <c r="C22" s="104"/>
      <c r="D22" s="161"/>
      <c r="E22" s="161"/>
      <c r="F22" s="161"/>
      <c r="G22" s="161"/>
      <c r="H22" s="161"/>
      <c r="I22" s="161"/>
      <c r="J22" s="161"/>
    </row>
    <row r="23" spans="2:10" ht="13.5">
      <c r="B23" s="105"/>
      <c r="C23" s="104"/>
      <c r="D23" s="161"/>
      <c r="E23" s="161"/>
      <c r="F23" s="161"/>
      <c r="G23" s="161"/>
      <c r="H23" s="161"/>
      <c r="I23" s="161"/>
      <c r="J23" s="161"/>
    </row>
    <row r="24" spans="2:10" ht="13.5">
      <c r="B24" s="105"/>
      <c r="C24" s="104"/>
      <c r="D24" s="161"/>
      <c r="E24" s="161"/>
      <c r="F24" s="161"/>
      <c r="G24" s="161"/>
      <c r="H24" s="161"/>
      <c r="I24" s="161"/>
      <c r="J24" s="161"/>
    </row>
    <row r="25" spans="2:10" ht="13.5">
      <c r="B25" s="105"/>
      <c r="C25" s="104"/>
      <c r="D25" s="161"/>
      <c r="E25" s="161"/>
      <c r="F25" s="161"/>
      <c r="G25" s="161"/>
      <c r="H25" s="161"/>
      <c r="I25" s="161"/>
      <c r="J25" s="161"/>
    </row>
    <row r="26" spans="2:10" ht="13.5">
      <c r="B26" s="105"/>
      <c r="C26" s="104"/>
      <c r="D26" s="161"/>
      <c r="E26" s="161"/>
      <c r="F26" s="161"/>
      <c r="G26" s="161"/>
      <c r="H26" s="161"/>
      <c r="I26" s="161"/>
      <c r="J26" s="161"/>
    </row>
    <row r="27" spans="2:10" ht="13.5">
      <c r="B27" s="105"/>
      <c r="C27" s="104"/>
      <c r="D27" s="161"/>
      <c r="E27" s="161"/>
      <c r="F27" s="161"/>
      <c r="G27" s="161"/>
      <c r="H27" s="161"/>
      <c r="I27" s="161"/>
      <c r="J27" s="161"/>
    </row>
    <row r="28" spans="2:10" ht="13.5">
      <c r="B28" s="105"/>
      <c r="C28" s="104"/>
      <c r="D28" s="98"/>
      <c r="E28" s="98"/>
      <c r="F28" s="98"/>
      <c r="G28" s="98"/>
      <c r="H28" s="98"/>
      <c r="I28" s="98"/>
      <c r="J28" s="98"/>
    </row>
    <row r="29" spans="2:10" ht="18" customHeight="1">
      <c r="B29" s="152" t="s">
        <v>9</v>
      </c>
      <c r="C29" s="106"/>
      <c r="D29" s="157" t="s">
        <v>207</v>
      </c>
      <c r="E29" s="158"/>
      <c r="F29" s="158"/>
      <c r="G29" s="158"/>
      <c r="H29" s="159"/>
      <c r="I29" s="159"/>
      <c r="J29" s="159"/>
    </row>
    <row r="30" spans="2:10" ht="18" customHeight="1">
      <c r="B30" s="152"/>
      <c r="C30" s="106"/>
      <c r="D30" s="158"/>
      <c r="E30" s="158"/>
      <c r="F30" s="158"/>
      <c r="G30" s="158"/>
      <c r="H30" s="159"/>
      <c r="I30" s="159"/>
      <c r="J30" s="159"/>
    </row>
    <row r="31" spans="2:10" ht="14.25">
      <c r="B31" s="103"/>
      <c r="C31" s="106"/>
      <c r="D31" s="101"/>
      <c r="E31" s="101"/>
      <c r="F31" s="101"/>
      <c r="G31" s="101"/>
      <c r="H31" s="102"/>
      <c r="I31" s="102"/>
      <c r="J31" s="102"/>
    </row>
    <row r="32" spans="2:10" ht="18" customHeight="1">
      <c r="B32" s="152" t="s">
        <v>202</v>
      </c>
      <c r="C32" s="100"/>
      <c r="D32" s="157" t="s">
        <v>256</v>
      </c>
      <c r="E32" s="158"/>
      <c r="F32" s="158"/>
      <c r="G32" s="158"/>
      <c r="H32" s="159"/>
      <c r="I32" s="159"/>
      <c r="J32" s="159"/>
    </row>
    <row r="33" spans="2:10" ht="18" customHeight="1">
      <c r="B33" s="152"/>
      <c r="C33" s="104"/>
      <c r="D33" s="158"/>
      <c r="E33" s="158"/>
      <c r="F33" s="158"/>
      <c r="G33" s="158"/>
      <c r="H33" s="159"/>
      <c r="I33" s="159"/>
      <c r="J33" s="159"/>
    </row>
    <row r="34" spans="2:10" ht="13.5">
      <c r="B34" s="103"/>
      <c r="C34" s="104"/>
      <c r="D34" s="101"/>
      <c r="E34" s="101"/>
      <c r="F34" s="101"/>
      <c r="G34" s="101"/>
      <c r="H34" s="102"/>
      <c r="I34" s="102"/>
      <c r="J34" s="102"/>
    </row>
    <row r="35" spans="2:10" ht="14.25">
      <c r="B35" s="152" t="s">
        <v>203</v>
      </c>
      <c r="C35" s="106"/>
      <c r="D35" s="153" t="s">
        <v>213</v>
      </c>
      <c r="E35" s="154"/>
      <c r="F35" s="154"/>
      <c r="G35" s="154"/>
      <c r="H35" s="155"/>
      <c r="I35" s="155"/>
      <c r="J35" s="155"/>
    </row>
    <row r="36" spans="2:10" ht="14.25">
      <c r="B36" s="152"/>
      <c r="C36" s="106"/>
      <c r="D36" s="154"/>
      <c r="E36" s="154"/>
      <c r="F36" s="154"/>
      <c r="G36" s="154"/>
      <c r="H36" s="155"/>
      <c r="I36" s="155"/>
      <c r="J36" s="155"/>
    </row>
    <row r="37" spans="2:10" ht="14.25">
      <c r="B37" s="103"/>
      <c r="C37" s="106"/>
      <c r="D37" s="101"/>
      <c r="E37" s="101"/>
      <c r="F37" s="101"/>
      <c r="G37" s="101"/>
      <c r="H37" s="102"/>
      <c r="I37" s="102"/>
      <c r="J37" s="102"/>
    </row>
    <row r="38" spans="2:10" ht="18" customHeight="1">
      <c r="B38" s="152" t="s">
        <v>204</v>
      </c>
      <c r="C38" s="106"/>
      <c r="D38" s="157" t="s">
        <v>205</v>
      </c>
      <c r="E38" s="158"/>
      <c r="F38" s="158"/>
      <c r="G38" s="158"/>
      <c r="H38" s="159"/>
      <c r="I38" s="159"/>
      <c r="J38" s="159"/>
    </row>
    <row r="39" spans="2:10" ht="18" customHeight="1">
      <c r="B39" s="152"/>
      <c r="C39" s="106"/>
      <c r="D39" s="158"/>
      <c r="E39" s="158"/>
      <c r="F39" s="158"/>
      <c r="G39" s="158"/>
      <c r="H39" s="159"/>
      <c r="I39" s="159"/>
      <c r="J39" s="159"/>
    </row>
  </sheetData>
  <sheetProtection/>
  <mergeCells count="19">
    <mergeCell ref="D10:J11"/>
    <mergeCell ref="B38:B39"/>
    <mergeCell ref="D38:J39"/>
    <mergeCell ref="B19:B20"/>
    <mergeCell ref="D19:J27"/>
    <mergeCell ref="B29:B30"/>
    <mergeCell ref="D29:J30"/>
    <mergeCell ref="B32:B33"/>
    <mergeCell ref="D32:J33"/>
    <mergeCell ref="A1:J1"/>
    <mergeCell ref="B4:B5"/>
    <mergeCell ref="B35:B36"/>
    <mergeCell ref="D35:J36"/>
    <mergeCell ref="B13:B14"/>
    <mergeCell ref="D4:J5"/>
    <mergeCell ref="D7:J8"/>
    <mergeCell ref="D13:J17"/>
    <mergeCell ref="B7:B8"/>
    <mergeCell ref="B10:B11"/>
  </mergeCells>
  <printOptions/>
  <pageMargins left="0.57" right="0.49" top="0.64" bottom="0.65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="75" zoomScaleNormal="75" zoomScalePageLayoutView="0" workbookViewId="0" topLeftCell="A1">
      <selection activeCell="Z26" sqref="Z26"/>
    </sheetView>
  </sheetViews>
  <sheetFormatPr defaultColWidth="9.00390625" defaultRowHeight="13.5"/>
  <cols>
    <col min="1" max="1" width="17.75390625" style="18" customWidth="1"/>
    <col min="2" max="2" width="4.625" style="2" customWidth="1"/>
    <col min="3" max="3" width="3.00390625" style="2" bestFit="1" customWidth="1"/>
    <col min="4" max="5" width="4.625" style="2" customWidth="1"/>
    <col min="6" max="6" width="3.00390625" style="2" customWidth="1"/>
    <col min="7" max="8" width="4.625" style="2" customWidth="1"/>
    <col min="9" max="9" width="3.00390625" style="2" customWidth="1"/>
    <col min="10" max="11" width="4.625" style="2" customWidth="1"/>
    <col min="12" max="12" width="3.125" style="2" customWidth="1"/>
    <col min="13" max="13" width="4.625" style="2" customWidth="1"/>
    <col min="14" max="17" width="6.875" style="2" customWidth="1"/>
    <col min="18" max="18" width="6.00390625" style="2" customWidth="1"/>
    <col min="19" max="22" width="6.875" style="2" customWidth="1"/>
    <col min="23" max="16384" width="9.00390625" style="2" customWidth="1"/>
  </cols>
  <sheetData>
    <row r="1" spans="1:17" ht="24" customHeight="1">
      <c r="A1" s="16" t="s">
        <v>161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15" customHeight="1">
      <c r="A2" s="3"/>
      <c r="Q2" s="17"/>
    </row>
    <row r="3" spans="1:22" ht="30" customHeight="1">
      <c r="A3" s="4" t="s">
        <v>2</v>
      </c>
      <c r="B3" s="171" t="str">
        <f>A4</f>
        <v>府中南</v>
      </c>
      <c r="C3" s="172"/>
      <c r="D3" s="173"/>
      <c r="E3" s="171" t="str">
        <f>A6</f>
        <v>府ロク</v>
      </c>
      <c r="F3" s="172"/>
      <c r="G3" s="173"/>
      <c r="H3" s="174" t="str">
        <f>A8</f>
        <v>トリプレッタ渋谷</v>
      </c>
      <c r="I3" s="175"/>
      <c r="J3" s="176"/>
      <c r="K3" s="171" t="str">
        <f>A10</f>
        <v>三菱養和　調布</v>
      </c>
      <c r="L3" s="177"/>
      <c r="M3" s="178"/>
      <c r="N3" s="34" t="s">
        <v>3</v>
      </c>
      <c r="O3" s="35" t="s">
        <v>4</v>
      </c>
      <c r="P3" s="35" t="s">
        <v>23</v>
      </c>
      <c r="Q3" s="35" t="s">
        <v>5</v>
      </c>
      <c r="S3" s="15" t="s">
        <v>21</v>
      </c>
      <c r="T3" s="15" t="s">
        <v>19</v>
      </c>
      <c r="U3" s="15" t="s">
        <v>22</v>
      </c>
      <c r="V3" s="15" t="s">
        <v>23</v>
      </c>
    </row>
    <row r="4" spans="1:22" ht="18" customHeight="1">
      <c r="A4" s="179" t="s">
        <v>221</v>
      </c>
      <c r="B4" s="167"/>
      <c r="C4" s="168"/>
      <c r="D4" s="169"/>
      <c r="E4" s="167"/>
      <c r="F4" s="168"/>
      <c r="G4" s="169"/>
      <c r="H4" s="167"/>
      <c r="I4" s="168"/>
      <c r="J4" s="169"/>
      <c r="K4" s="167"/>
      <c r="L4" s="168"/>
      <c r="M4" s="170"/>
      <c r="N4" s="163">
        <f>S4+T4</f>
        <v>0</v>
      </c>
      <c r="O4" s="165">
        <f>U4</f>
        <v>0</v>
      </c>
      <c r="P4" s="165">
        <f>V4</f>
        <v>0</v>
      </c>
      <c r="Q4" s="165"/>
      <c r="S4" s="162">
        <f>COUNTIF(B4:M4,"○")*3</f>
        <v>0</v>
      </c>
      <c r="T4" s="162">
        <f>COUNTIF(B4:M4,"△")</f>
        <v>0</v>
      </c>
      <c r="U4" s="162">
        <f>V4-SUM(D5,G5,J5,M5)</f>
        <v>0</v>
      </c>
      <c r="V4" s="162">
        <f>SUM(B5,E5,H5,K5)</f>
        <v>0</v>
      </c>
    </row>
    <row r="5" spans="1:22" ht="18" customHeight="1">
      <c r="A5" s="180"/>
      <c r="B5" s="65"/>
      <c r="C5" s="66"/>
      <c r="D5" s="67"/>
      <c r="E5" s="65"/>
      <c r="F5" s="66" t="s">
        <v>20</v>
      </c>
      <c r="G5" s="67"/>
      <c r="H5" s="65"/>
      <c r="I5" s="66" t="s">
        <v>20</v>
      </c>
      <c r="J5" s="67"/>
      <c r="K5" s="65"/>
      <c r="L5" s="66" t="s">
        <v>20</v>
      </c>
      <c r="M5" s="68"/>
      <c r="N5" s="164"/>
      <c r="O5" s="166"/>
      <c r="P5" s="166"/>
      <c r="Q5" s="166"/>
      <c r="S5" s="162"/>
      <c r="T5" s="162"/>
      <c r="U5" s="162"/>
      <c r="V5" s="162"/>
    </row>
    <row r="6" spans="1:22" ht="18" customHeight="1">
      <c r="A6" s="179" t="s">
        <v>208</v>
      </c>
      <c r="B6" s="167"/>
      <c r="C6" s="168"/>
      <c r="D6" s="169"/>
      <c r="E6" s="167"/>
      <c r="F6" s="168"/>
      <c r="G6" s="169"/>
      <c r="H6" s="167"/>
      <c r="I6" s="168"/>
      <c r="J6" s="169"/>
      <c r="K6" s="167"/>
      <c r="L6" s="168"/>
      <c r="M6" s="170"/>
      <c r="N6" s="163">
        <f>S6+T6</f>
        <v>0</v>
      </c>
      <c r="O6" s="165">
        <f>U6</f>
        <v>0</v>
      </c>
      <c r="P6" s="165">
        <f>V6</f>
        <v>0</v>
      </c>
      <c r="Q6" s="165"/>
      <c r="S6" s="162">
        <f>COUNTIF(B6:M6,"○")*3</f>
        <v>0</v>
      </c>
      <c r="T6" s="162">
        <f>COUNTIF(B6:M6,"△")</f>
        <v>0</v>
      </c>
      <c r="U6" s="162">
        <f>V6-SUM(D7,G7,J7,M7)</f>
        <v>0</v>
      </c>
      <c r="V6" s="162">
        <f>SUM(B7,E7,H7,K7)</f>
        <v>0</v>
      </c>
    </row>
    <row r="7" spans="1:22" ht="18" customHeight="1">
      <c r="A7" s="180"/>
      <c r="B7" s="65"/>
      <c r="C7" s="66" t="s">
        <v>20</v>
      </c>
      <c r="D7" s="67"/>
      <c r="E7" s="65"/>
      <c r="F7" s="66"/>
      <c r="G7" s="67"/>
      <c r="H7" s="65"/>
      <c r="I7" s="66" t="s">
        <v>20</v>
      </c>
      <c r="J7" s="67"/>
      <c r="K7" s="65"/>
      <c r="L7" s="66" t="s">
        <v>20</v>
      </c>
      <c r="M7" s="68"/>
      <c r="N7" s="164"/>
      <c r="O7" s="166"/>
      <c r="P7" s="166"/>
      <c r="Q7" s="166"/>
      <c r="S7" s="162"/>
      <c r="T7" s="162"/>
      <c r="U7" s="162"/>
      <c r="V7" s="162"/>
    </row>
    <row r="8" spans="1:22" ht="18" customHeight="1">
      <c r="A8" s="181" t="s">
        <v>219</v>
      </c>
      <c r="B8" s="167"/>
      <c r="C8" s="168"/>
      <c r="D8" s="169"/>
      <c r="E8" s="167"/>
      <c r="F8" s="168"/>
      <c r="G8" s="169"/>
      <c r="H8" s="167"/>
      <c r="I8" s="168"/>
      <c r="J8" s="169"/>
      <c r="K8" s="167"/>
      <c r="L8" s="168"/>
      <c r="M8" s="170"/>
      <c r="N8" s="163">
        <f>S8+T8</f>
        <v>0</v>
      </c>
      <c r="O8" s="165">
        <f>U8</f>
        <v>0</v>
      </c>
      <c r="P8" s="165">
        <f>V8</f>
        <v>0</v>
      </c>
      <c r="Q8" s="165"/>
      <c r="S8" s="162">
        <f>COUNTIF(B8:M8,"○")*3</f>
        <v>0</v>
      </c>
      <c r="T8" s="162">
        <f>COUNTIF(B8:M8,"△")</f>
        <v>0</v>
      </c>
      <c r="U8" s="162">
        <f>V8-SUM(D9,G9,J9,M9)</f>
        <v>0</v>
      </c>
      <c r="V8" s="162">
        <f>SUM(B9,E9,H9,K9)</f>
        <v>0</v>
      </c>
    </row>
    <row r="9" spans="1:22" ht="18" customHeight="1">
      <c r="A9" s="183"/>
      <c r="B9" s="65"/>
      <c r="C9" s="66" t="s">
        <v>20</v>
      </c>
      <c r="D9" s="67"/>
      <c r="E9" s="65"/>
      <c r="F9" s="66" t="s">
        <v>20</v>
      </c>
      <c r="G9" s="67"/>
      <c r="H9" s="65"/>
      <c r="I9" s="66"/>
      <c r="J9" s="67"/>
      <c r="K9" s="65"/>
      <c r="L9" s="66" t="s">
        <v>20</v>
      </c>
      <c r="M9" s="68"/>
      <c r="N9" s="164"/>
      <c r="O9" s="166"/>
      <c r="P9" s="166"/>
      <c r="Q9" s="166"/>
      <c r="S9" s="162"/>
      <c r="T9" s="162"/>
      <c r="U9" s="162"/>
      <c r="V9" s="162"/>
    </row>
    <row r="10" spans="1:22" ht="18" customHeight="1">
      <c r="A10" s="179" t="s">
        <v>224</v>
      </c>
      <c r="B10" s="167"/>
      <c r="C10" s="168"/>
      <c r="D10" s="169"/>
      <c r="E10" s="167"/>
      <c r="F10" s="168"/>
      <c r="G10" s="169"/>
      <c r="H10" s="167"/>
      <c r="I10" s="168"/>
      <c r="J10" s="169"/>
      <c r="K10" s="167"/>
      <c r="L10" s="168"/>
      <c r="M10" s="170"/>
      <c r="N10" s="163">
        <f>S10+T10</f>
        <v>0</v>
      </c>
      <c r="O10" s="165">
        <f>U10</f>
        <v>0</v>
      </c>
      <c r="P10" s="165">
        <f>V10</f>
        <v>0</v>
      </c>
      <c r="Q10" s="165"/>
      <c r="S10" s="162">
        <f>COUNTIF(B10:M10,"○")*3</f>
        <v>0</v>
      </c>
      <c r="T10" s="162">
        <f>COUNTIF(B10:M10,"△")</f>
        <v>0</v>
      </c>
      <c r="U10" s="162">
        <f>V10-SUM(D11,G11,J11,M11)</f>
        <v>0</v>
      </c>
      <c r="V10" s="162">
        <f>SUM(B11,E11,H11,K11)</f>
        <v>0</v>
      </c>
    </row>
    <row r="11" spans="1:22" ht="18" customHeight="1">
      <c r="A11" s="180"/>
      <c r="B11" s="65"/>
      <c r="C11" s="66" t="s">
        <v>20</v>
      </c>
      <c r="D11" s="67"/>
      <c r="E11" s="65"/>
      <c r="F11" s="66" t="s">
        <v>20</v>
      </c>
      <c r="G11" s="67"/>
      <c r="H11" s="65"/>
      <c r="I11" s="66" t="s">
        <v>20</v>
      </c>
      <c r="J11" s="67"/>
      <c r="K11" s="65"/>
      <c r="L11" s="66"/>
      <c r="M11" s="68"/>
      <c r="N11" s="164"/>
      <c r="O11" s="166"/>
      <c r="P11" s="166"/>
      <c r="Q11" s="166"/>
      <c r="S11" s="162"/>
      <c r="T11" s="162"/>
      <c r="U11" s="162"/>
      <c r="V11" s="162"/>
    </row>
    <row r="12" spans="1:13" ht="15" customHeight="1">
      <c r="A12" s="6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17" ht="30" customHeight="1">
      <c r="A13" s="4" t="s">
        <v>6</v>
      </c>
      <c r="B13" s="171" t="str">
        <f>A14</f>
        <v>ストロング</v>
      </c>
      <c r="C13" s="172"/>
      <c r="D13" s="173"/>
      <c r="E13" s="171" t="str">
        <f>A16</f>
        <v>小柳まむし</v>
      </c>
      <c r="F13" s="172"/>
      <c r="G13" s="173"/>
      <c r="H13" s="174" t="str">
        <f>A18</f>
        <v>FCトッカーノ</v>
      </c>
      <c r="I13" s="175"/>
      <c r="J13" s="176"/>
      <c r="K13" s="171" t="str">
        <f>A20</f>
        <v>町田JFC</v>
      </c>
      <c r="L13" s="177"/>
      <c r="M13" s="178"/>
      <c r="N13" s="34" t="s">
        <v>3</v>
      </c>
      <c r="O13" s="35" t="s">
        <v>4</v>
      </c>
      <c r="P13" s="35" t="s">
        <v>23</v>
      </c>
      <c r="Q13" s="35" t="s">
        <v>5</v>
      </c>
    </row>
    <row r="14" spans="1:22" ht="18" customHeight="1">
      <c r="A14" s="181" t="s">
        <v>267</v>
      </c>
      <c r="B14" s="167"/>
      <c r="C14" s="168"/>
      <c r="D14" s="169"/>
      <c r="E14" s="167"/>
      <c r="F14" s="168"/>
      <c r="G14" s="169"/>
      <c r="H14" s="167"/>
      <c r="I14" s="168"/>
      <c r="J14" s="169"/>
      <c r="K14" s="167"/>
      <c r="L14" s="168"/>
      <c r="M14" s="170"/>
      <c r="N14" s="163">
        <f>S14+T14</f>
        <v>0</v>
      </c>
      <c r="O14" s="165">
        <f>U14</f>
        <v>0</v>
      </c>
      <c r="P14" s="165">
        <f>V14</f>
        <v>0</v>
      </c>
      <c r="Q14" s="165"/>
      <c r="S14" s="162">
        <f>COUNTIF(B14:M14,"○")*3</f>
        <v>0</v>
      </c>
      <c r="T14" s="162">
        <f>COUNTIF(B14:M14,"△")</f>
        <v>0</v>
      </c>
      <c r="U14" s="162">
        <f>V14-SUM(D15,G15,J15,M15)</f>
        <v>0</v>
      </c>
      <c r="V14" s="162">
        <f>SUM(B15,E15,H15,K15)</f>
        <v>0</v>
      </c>
    </row>
    <row r="15" spans="1:22" ht="18" customHeight="1">
      <c r="A15" s="182"/>
      <c r="B15" s="65"/>
      <c r="C15" s="66"/>
      <c r="D15" s="67"/>
      <c r="E15" s="65"/>
      <c r="F15" s="66" t="s">
        <v>20</v>
      </c>
      <c r="G15" s="67"/>
      <c r="H15" s="65"/>
      <c r="I15" s="66" t="s">
        <v>20</v>
      </c>
      <c r="J15" s="67"/>
      <c r="K15" s="65"/>
      <c r="L15" s="66" t="s">
        <v>20</v>
      </c>
      <c r="M15" s="68"/>
      <c r="N15" s="164"/>
      <c r="O15" s="166"/>
      <c r="P15" s="166"/>
      <c r="Q15" s="166"/>
      <c r="S15" s="162"/>
      <c r="T15" s="162"/>
      <c r="U15" s="162"/>
      <c r="V15" s="162"/>
    </row>
    <row r="16" spans="1:22" ht="18" customHeight="1">
      <c r="A16" s="179" t="s">
        <v>265</v>
      </c>
      <c r="B16" s="167"/>
      <c r="C16" s="168"/>
      <c r="D16" s="169"/>
      <c r="E16" s="167"/>
      <c r="F16" s="168"/>
      <c r="G16" s="169"/>
      <c r="H16" s="167"/>
      <c r="I16" s="168"/>
      <c r="J16" s="169"/>
      <c r="K16" s="167"/>
      <c r="L16" s="168"/>
      <c r="M16" s="170"/>
      <c r="N16" s="163">
        <f>S16+T16</f>
        <v>0</v>
      </c>
      <c r="O16" s="165">
        <f>U16</f>
        <v>0</v>
      </c>
      <c r="P16" s="165">
        <f>V16</f>
        <v>0</v>
      </c>
      <c r="Q16" s="165"/>
      <c r="S16" s="162">
        <f>COUNTIF(B16:M16,"○")*3</f>
        <v>0</v>
      </c>
      <c r="T16" s="162">
        <f>COUNTIF(B16:M16,"△")</f>
        <v>0</v>
      </c>
      <c r="U16" s="162">
        <f>V16-SUM(D17,G17,J17,M17)</f>
        <v>0</v>
      </c>
      <c r="V16" s="162">
        <f>SUM(B17,E17,H17,K17)</f>
        <v>0</v>
      </c>
    </row>
    <row r="17" spans="1:22" ht="18" customHeight="1">
      <c r="A17" s="180"/>
      <c r="B17" s="65"/>
      <c r="C17" s="66" t="s">
        <v>20</v>
      </c>
      <c r="D17" s="67"/>
      <c r="E17" s="65"/>
      <c r="F17" s="66"/>
      <c r="G17" s="67"/>
      <c r="H17" s="65"/>
      <c r="I17" s="66" t="s">
        <v>20</v>
      </c>
      <c r="J17" s="67"/>
      <c r="K17" s="65"/>
      <c r="L17" s="66" t="s">
        <v>20</v>
      </c>
      <c r="M17" s="68"/>
      <c r="N17" s="164"/>
      <c r="O17" s="166"/>
      <c r="P17" s="166"/>
      <c r="Q17" s="166"/>
      <c r="S17" s="162"/>
      <c r="T17" s="162"/>
      <c r="U17" s="162"/>
      <c r="V17" s="162"/>
    </row>
    <row r="18" spans="1:22" ht="18" customHeight="1">
      <c r="A18" s="179" t="s">
        <v>212</v>
      </c>
      <c r="B18" s="167"/>
      <c r="C18" s="168"/>
      <c r="D18" s="169"/>
      <c r="E18" s="167"/>
      <c r="F18" s="168"/>
      <c r="G18" s="169"/>
      <c r="H18" s="167"/>
      <c r="I18" s="168"/>
      <c r="J18" s="169"/>
      <c r="K18" s="167"/>
      <c r="L18" s="168"/>
      <c r="M18" s="170"/>
      <c r="N18" s="163">
        <f>S18+T18</f>
        <v>0</v>
      </c>
      <c r="O18" s="165">
        <f>U18</f>
        <v>0</v>
      </c>
      <c r="P18" s="165">
        <f>V18</f>
        <v>0</v>
      </c>
      <c r="Q18" s="165"/>
      <c r="S18" s="162">
        <f>COUNTIF(B18:M18,"○")*3</f>
        <v>0</v>
      </c>
      <c r="T18" s="162">
        <f>COUNTIF(B18:M18,"△")</f>
        <v>0</v>
      </c>
      <c r="U18" s="162">
        <f>V18-SUM(D19,G19,J19,M19)</f>
        <v>0</v>
      </c>
      <c r="V18" s="162">
        <f>SUM(B19,E19,H19,K19)</f>
        <v>0</v>
      </c>
    </row>
    <row r="19" spans="1:22" ht="18" customHeight="1">
      <c r="A19" s="180"/>
      <c r="B19" s="65"/>
      <c r="C19" s="66" t="s">
        <v>20</v>
      </c>
      <c r="D19" s="67"/>
      <c r="E19" s="65"/>
      <c r="F19" s="66" t="s">
        <v>20</v>
      </c>
      <c r="G19" s="67"/>
      <c r="H19" s="65"/>
      <c r="I19" s="66"/>
      <c r="J19" s="67"/>
      <c r="K19" s="65"/>
      <c r="L19" s="66" t="s">
        <v>20</v>
      </c>
      <c r="M19" s="68"/>
      <c r="N19" s="164"/>
      <c r="O19" s="166"/>
      <c r="P19" s="166"/>
      <c r="Q19" s="166"/>
      <c r="S19" s="162"/>
      <c r="T19" s="162"/>
      <c r="U19" s="162"/>
      <c r="V19" s="162"/>
    </row>
    <row r="20" spans="1:22" ht="18" customHeight="1">
      <c r="A20" s="181" t="s">
        <v>211</v>
      </c>
      <c r="B20" s="167"/>
      <c r="C20" s="168"/>
      <c r="D20" s="169"/>
      <c r="E20" s="167"/>
      <c r="F20" s="168"/>
      <c r="G20" s="169"/>
      <c r="H20" s="167"/>
      <c r="I20" s="168"/>
      <c r="J20" s="169"/>
      <c r="K20" s="167"/>
      <c r="L20" s="168"/>
      <c r="M20" s="170"/>
      <c r="N20" s="163">
        <f>S20+T20</f>
        <v>0</v>
      </c>
      <c r="O20" s="165">
        <f>U20</f>
        <v>0</v>
      </c>
      <c r="P20" s="165">
        <f>V20</f>
        <v>0</v>
      </c>
      <c r="Q20" s="165"/>
      <c r="S20" s="162">
        <f>COUNTIF(B20:M20,"○")*3</f>
        <v>0</v>
      </c>
      <c r="T20" s="162">
        <f>COUNTIF(B20:M20,"△")</f>
        <v>0</v>
      </c>
      <c r="U20" s="162">
        <f>V20-SUM(D21,G21,J21,M21)</f>
        <v>0</v>
      </c>
      <c r="V20" s="162">
        <f>SUM(B21,E21,H21,K21)</f>
        <v>0</v>
      </c>
    </row>
    <row r="21" spans="1:22" ht="18" customHeight="1">
      <c r="A21" s="182"/>
      <c r="B21" s="65"/>
      <c r="C21" s="66" t="s">
        <v>20</v>
      </c>
      <c r="D21" s="67"/>
      <c r="E21" s="65"/>
      <c r="F21" s="66" t="s">
        <v>20</v>
      </c>
      <c r="G21" s="67"/>
      <c r="H21" s="65"/>
      <c r="I21" s="66" t="s">
        <v>20</v>
      </c>
      <c r="J21" s="67"/>
      <c r="K21" s="65"/>
      <c r="L21" s="66"/>
      <c r="M21" s="68"/>
      <c r="N21" s="164"/>
      <c r="O21" s="166"/>
      <c r="P21" s="166"/>
      <c r="Q21" s="166"/>
      <c r="S21" s="162"/>
      <c r="T21" s="162"/>
      <c r="U21" s="162"/>
      <c r="V21" s="162"/>
    </row>
    <row r="22" spans="1:13" ht="15" customHeight="1">
      <c r="A22" s="6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spans="1:17" ht="30" customHeight="1">
      <c r="A23" s="4" t="s">
        <v>7</v>
      </c>
      <c r="B23" s="171" t="str">
        <f>A24</f>
        <v>４BK</v>
      </c>
      <c r="C23" s="172"/>
      <c r="D23" s="173"/>
      <c r="E23" s="171" t="str">
        <f>A26</f>
        <v>府中新町</v>
      </c>
      <c r="F23" s="172"/>
      <c r="G23" s="173"/>
      <c r="H23" s="174" t="str">
        <f>A28</f>
        <v>JSC CHIBA</v>
      </c>
      <c r="I23" s="175"/>
      <c r="J23" s="176"/>
      <c r="K23" s="171" t="str">
        <f>A30</f>
        <v>　東京ヴェルディ</v>
      </c>
      <c r="L23" s="177"/>
      <c r="M23" s="178"/>
      <c r="N23" s="34" t="s">
        <v>3</v>
      </c>
      <c r="O23" s="35" t="s">
        <v>4</v>
      </c>
      <c r="P23" s="35" t="s">
        <v>23</v>
      </c>
      <c r="Q23" s="35" t="s">
        <v>5</v>
      </c>
    </row>
    <row r="24" spans="1:22" ht="18" customHeight="1">
      <c r="A24" s="179" t="s">
        <v>209</v>
      </c>
      <c r="B24" s="167"/>
      <c r="C24" s="168"/>
      <c r="D24" s="169"/>
      <c r="E24" s="167"/>
      <c r="F24" s="168"/>
      <c r="G24" s="169"/>
      <c r="H24" s="167"/>
      <c r="I24" s="168"/>
      <c r="J24" s="169"/>
      <c r="K24" s="167"/>
      <c r="L24" s="168"/>
      <c r="M24" s="170"/>
      <c r="N24" s="163">
        <f>S24+T24</f>
        <v>0</v>
      </c>
      <c r="O24" s="165">
        <f>U24</f>
        <v>0</v>
      </c>
      <c r="P24" s="165">
        <f>V24</f>
        <v>0</v>
      </c>
      <c r="Q24" s="165"/>
      <c r="S24" s="162">
        <f>COUNTIF(B24:M24,"○")*3</f>
        <v>0</v>
      </c>
      <c r="T24" s="162">
        <f>COUNTIF(B24:M24,"△")</f>
        <v>0</v>
      </c>
      <c r="U24" s="162">
        <f>V24-SUM(D25,G25,J25,M25)</f>
        <v>0</v>
      </c>
      <c r="V24" s="162">
        <f>SUM(B25,E25,H25,K25)</f>
        <v>0</v>
      </c>
    </row>
    <row r="25" spans="1:22" ht="18" customHeight="1">
      <c r="A25" s="180"/>
      <c r="B25" s="65"/>
      <c r="C25" s="66"/>
      <c r="D25" s="67"/>
      <c r="E25" s="65"/>
      <c r="F25" s="66" t="s">
        <v>20</v>
      </c>
      <c r="G25" s="67"/>
      <c r="H25" s="65"/>
      <c r="I25" s="66" t="s">
        <v>20</v>
      </c>
      <c r="J25" s="67"/>
      <c r="K25" s="65"/>
      <c r="L25" s="66" t="s">
        <v>20</v>
      </c>
      <c r="M25" s="68"/>
      <c r="N25" s="164"/>
      <c r="O25" s="166"/>
      <c r="P25" s="166"/>
      <c r="Q25" s="166"/>
      <c r="S25" s="162"/>
      <c r="T25" s="162"/>
      <c r="U25" s="162"/>
      <c r="V25" s="162"/>
    </row>
    <row r="26" spans="1:22" ht="18" customHeight="1">
      <c r="A26" s="179" t="s">
        <v>266</v>
      </c>
      <c r="B26" s="167"/>
      <c r="C26" s="168"/>
      <c r="D26" s="169"/>
      <c r="E26" s="167"/>
      <c r="F26" s="168"/>
      <c r="G26" s="169"/>
      <c r="H26" s="167"/>
      <c r="I26" s="168"/>
      <c r="J26" s="169"/>
      <c r="K26" s="167"/>
      <c r="L26" s="168"/>
      <c r="M26" s="170"/>
      <c r="N26" s="163">
        <f>S26+T26</f>
        <v>0</v>
      </c>
      <c r="O26" s="165">
        <f>U26</f>
        <v>0</v>
      </c>
      <c r="P26" s="165">
        <f>V26</f>
        <v>0</v>
      </c>
      <c r="Q26" s="165"/>
      <c r="S26" s="162">
        <f>COUNTIF(B26:M26,"○")*3</f>
        <v>0</v>
      </c>
      <c r="T26" s="162">
        <f>COUNTIF(B26:M26,"△")</f>
        <v>0</v>
      </c>
      <c r="U26" s="162">
        <f>V26-SUM(D27,G27,J27,M27)</f>
        <v>0</v>
      </c>
      <c r="V26" s="162">
        <f>SUM(B27,E27,H27,K27)</f>
        <v>0</v>
      </c>
    </row>
    <row r="27" spans="1:22" ht="18" customHeight="1">
      <c r="A27" s="180"/>
      <c r="B27" s="65"/>
      <c r="C27" s="66" t="s">
        <v>20</v>
      </c>
      <c r="D27" s="67"/>
      <c r="E27" s="65"/>
      <c r="F27" s="66"/>
      <c r="G27" s="67"/>
      <c r="H27" s="65"/>
      <c r="I27" s="66" t="s">
        <v>20</v>
      </c>
      <c r="J27" s="67"/>
      <c r="K27" s="65"/>
      <c r="L27" s="66" t="s">
        <v>20</v>
      </c>
      <c r="M27" s="68"/>
      <c r="N27" s="164"/>
      <c r="O27" s="166"/>
      <c r="P27" s="166"/>
      <c r="Q27" s="166"/>
      <c r="S27" s="162"/>
      <c r="T27" s="162"/>
      <c r="U27" s="162"/>
      <c r="V27" s="162"/>
    </row>
    <row r="28" spans="1:22" ht="18" customHeight="1">
      <c r="A28" s="179" t="s">
        <v>210</v>
      </c>
      <c r="B28" s="167"/>
      <c r="C28" s="168"/>
      <c r="D28" s="169"/>
      <c r="E28" s="167"/>
      <c r="F28" s="168"/>
      <c r="G28" s="169"/>
      <c r="H28" s="167"/>
      <c r="I28" s="168"/>
      <c r="J28" s="169"/>
      <c r="K28" s="167"/>
      <c r="L28" s="168"/>
      <c r="M28" s="170"/>
      <c r="N28" s="163">
        <f>S28+T28</f>
        <v>0</v>
      </c>
      <c r="O28" s="165">
        <f>U28</f>
        <v>0</v>
      </c>
      <c r="P28" s="165">
        <f>V28</f>
        <v>0</v>
      </c>
      <c r="Q28" s="165"/>
      <c r="S28" s="162">
        <f>COUNTIF(B28:M28,"○")*3</f>
        <v>0</v>
      </c>
      <c r="T28" s="162">
        <f>COUNTIF(B28:M28,"△")</f>
        <v>0</v>
      </c>
      <c r="U28" s="162">
        <f>V28-SUM(D29,G29,J29,M29)</f>
        <v>0</v>
      </c>
      <c r="V28" s="162">
        <f>SUM(B29,E29,H29,K29)</f>
        <v>0</v>
      </c>
    </row>
    <row r="29" spans="1:22" ht="18" customHeight="1">
      <c r="A29" s="180"/>
      <c r="B29" s="65"/>
      <c r="C29" s="66" t="s">
        <v>20</v>
      </c>
      <c r="D29" s="67"/>
      <c r="E29" s="65"/>
      <c r="F29" s="66" t="s">
        <v>20</v>
      </c>
      <c r="G29" s="67"/>
      <c r="H29" s="65"/>
      <c r="I29" s="66"/>
      <c r="J29" s="67"/>
      <c r="K29" s="65"/>
      <c r="L29" s="66" t="s">
        <v>20</v>
      </c>
      <c r="M29" s="68"/>
      <c r="N29" s="164"/>
      <c r="O29" s="166"/>
      <c r="P29" s="166"/>
      <c r="Q29" s="166"/>
      <c r="S29" s="162"/>
      <c r="T29" s="162"/>
      <c r="U29" s="162"/>
      <c r="V29" s="162"/>
    </row>
    <row r="30" spans="1:22" ht="18" customHeight="1">
      <c r="A30" s="181" t="s">
        <v>222</v>
      </c>
      <c r="B30" s="167"/>
      <c r="C30" s="168"/>
      <c r="D30" s="169"/>
      <c r="E30" s="167"/>
      <c r="F30" s="168"/>
      <c r="G30" s="169"/>
      <c r="H30" s="167"/>
      <c r="I30" s="168"/>
      <c r="J30" s="169"/>
      <c r="K30" s="167"/>
      <c r="L30" s="168"/>
      <c r="M30" s="170"/>
      <c r="N30" s="163">
        <f>S30+T30</f>
        <v>0</v>
      </c>
      <c r="O30" s="165">
        <f>U30</f>
        <v>0</v>
      </c>
      <c r="P30" s="165">
        <f>V30</f>
        <v>0</v>
      </c>
      <c r="Q30" s="165"/>
      <c r="S30" s="162">
        <f>COUNTIF(B30:M30,"○")*3</f>
        <v>0</v>
      </c>
      <c r="T30" s="162">
        <f>COUNTIF(B30:M30,"△")</f>
        <v>0</v>
      </c>
      <c r="U30" s="162">
        <f>V30-SUM(D31,G31,J31,M31)</f>
        <v>0</v>
      </c>
      <c r="V30" s="162">
        <f>SUM(B31,E31,H31,K31)</f>
        <v>0</v>
      </c>
    </row>
    <row r="31" spans="1:22" ht="18" customHeight="1">
      <c r="A31" s="182"/>
      <c r="B31" s="65"/>
      <c r="C31" s="66" t="s">
        <v>20</v>
      </c>
      <c r="D31" s="67"/>
      <c r="E31" s="65"/>
      <c r="F31" s="66" t="s">
        <v>20</v>
      </c>
      <c r="G31" s="67"/>
      <c r="H31" s="65"/>
      <c r="I31" s="66" t="s">
        <v>20</v>
      </c>
      <c r="J31" s="67"/>
      <c r="K31" s="65"/>
      <c r="L31" s="66"/>
      <c r="M31" s="68"/>
      <c r="N31" s="164"/>
      <c r="O31" s="166"/>
      <c r="P31" s="166"/>
      <c r="Q31" s="166"/>
      <c r="S31" s="162"/>
      <c r="T31" s="162"/>
      <c r="U31" s="162"/>
      <c r="V31" s="162"/>
    </row>
    <row r="32" spans="1:13" s="8" customFormat="1" ht="15" customHeight="1">
      <c r="A32" s="32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</row>
    <row r="33" spans="1:17" ht="30" customHeight="1">
      <c r="A33" s="4" t="s">
        <v>8</v>
      </c>
      <c r="B33" s="171" t="str">
        <f>A34</f>
        <v>ＹＮキッカーズ</v>
      </c>
      <c r="C33" s="172"/>
      <c r="D33" s="173"/>
      <c r="E33" s="171" t="str">
        <f>A36</f>
        <v>ＦＣ本宿</v>
      </c>
      <c r="F33" s="172"/>
      <c r="G33" s="173"/>
      <c r="H33" s="174" t="str">
        <f>A38</f>
        <v>バディー</v>
      </c>
      <c r="I33" s="175"/>
      <c r="J33" s="176"/>
      <c r="K33" s="171" t="str">
        <f>A40</f>
        <v>三菱養和　巣鴨</v>
      </c>
      <c r="L33" s="177"/>
      <c r="M33" s="178"/>
      <c r="N33" s="34" t="s">
        <v>3</v>
      </c>
      <c r="O33" s="35" t="s">
        <v>4</v>
      </c>
      <c r="P33" s="35" t="s">
        <v>23</v>
      </c>
      <c r="Q33" s="35" t="s">
        <v>5</v>
      </c>
    </row>
    <row r="34" spans="1:22" ht="18" customHeight="1">
      <c r="A34" s="179" t="s">
        <v>223</v>
      </c>
      <c r="B34" s="167"/>
      <c r="C34" s="168"/>
      <c r="D34" s="169"/>
      <c r="E34" s="167"/>
      <c r="F34" s="168"/>
      <c r="G34" s="169"/>
      <c r="H34" s="167"/>
      <c r="I34" s="168"/>
      <c r="J34" s="169"/>
      <c r="K34" s="167"/>
      <c r="L34" s="168"/>
      <c r="M34" s="170"/>
      <c r="N34" s="163">
        <f>S34+T34</f>
        <v>0</v>
      </c>
      <c r="O34" s="165">
        <f>U34</f>
        <v>0</v>
      </c>
      <c r="P34" s="165">
        <f>V34</f>
        <v>0</v>
      </c>
      <c r="Q34" s="165"/>
      <c r="S34" s="162">
        <f>COUNTIF(B34:M34,"○")*3</f>
        <v>0</v>
      </c>
      <c r="T34" s="162">
        <f>COUNTIF(B34:M34,"△")</f>
        <v>0</v>
      </c>
      <c r="U34" s="162">
        <f>V34-SUM(D35,G35,J35,M35)</f>
        <v>0</v>
      </c>
      <c r="V34" s="162">
        <f>SUM(B35,E35,H35,K35)</f>
        <v>0</v>
      </c>
    </row>
    <row r="35" spans="1:22" ht="18" customHeight="1">
      <c r="A35" s="180"/>
      <c r="B35" s="65"/>
      <c r="C35" s="66"/>
      <c r="D35" s="67"/>
      <c r="E35" s="65"/>
      <c r="F35" s="66" t="s">
        <v>20</v>
      </c>
      <c r="G35" s="67"/>
      <c r="H35" s="65"/>
      <c r="I35" s="66" t="s">
        <v>20</v>
      </c>
      <c r="J35" s="67"/>
      <c r="K35" s="65"/>
      <c r="L35" s="66" t="s">
        <v>20</v>
      </c>
      <c r="M35" s="68"/>
      <c r="N35" s="164"/>
      <c r="O35" s="166"/>
      <c r="P35" s="166"/>
      <c r="Q35" s="166"/>
      <c r="S35" s="162"/>
      <c r="T35" s="162"/>
      <c r="U35" s="162"/>
      <c r="V35" s="162"/>
    </row>
    <row r="36" spans="1:22" ht="18" customHeight="1">
      <c r="A36" s="179" t="s">
        <v>217</v>
      </c>
      <c r="B36" s="167"/>
      <c r="C36" s="168"/>
      <c r="D36" s="169"/>
      <c r="E36" s="167"/>
      <c r="F36" s="168"/>
      <c r="G36" s="169"/>
      <c r="H36" s="167"/>
      <c r="I36" s="168"/>
      <c r="J36" s="169"/>
      <c r="K36" s="167"/>
      <c r="L36" s="168"/>
      <c r="M36" s="170"/>
      <c r="N36" s="163">
        <f>S36+T36</f>
        <v>0</v>
      </c>
      <c r="O36" s="165">
        <f>U36</f>
        <v>0</v>
      </c>
      <c r="P36" s="165">
        <f>V36</f>
        <v>0</v>
      </c>
      <c r="Q36" s="165"/>
      <c r="S36" s="162">
        <f>COUNTIF(B36:M36,"○")*3</f>
        <v>0</v>
      </c>
      <c r="T36" s="162">
        <f>COUNTIF(B36:M36,"△")</f>
        <v>0</v>
      </c>
      <c r="U36" s="162">
        <f>V36-SUM(D37,G37,J37,M37)</f>
        <v>0</v>
      </c>
      <c r="V36" s="162">
        <f>SUM(B37,E37,H37,K37)</f>
        <v>0</v>
      </c>
    </row>
    <row r="37" spans="1:22" ht="18" customHeight="1">
      <c r="A37" s="180"/>
      <c r="B37" s="65"/>
      <c r="C37" s="66" t="s">
        <v>20</v>
      </c>
      <c r="D37" s="67"/>
      <c r="E37" s="65"/>
      <c r="F37" s="66"/>
      <c r="G37" s="67"/>
      <c r="H37" s="65"/>
      <c r="I37" s="66" t="s">
        <v>20</v>
      </c>
      <c r="J37" s="67"/>
      <c r="K37" s="65"/>
      <c r="L37" s="66" t="s">
        <v>20</v>
      </c>
      <c r="M37" s="68"/>
      <c r="N37" s="164"/>
      <c r="O37" s="166"/>
      <c r="P37" s="166"/>
      <c r="Q37" s="166"/>
      <c r="S37" s="162"/>
      <c r="T37" s="162"/>
      <c r="U37" s="162"/>
      <c r="V37" s="162"/>
    </row>
    <row r="38" spans="1:22" ht="18" customHeight="1">
      <c r="A38" s="181" t="s">
        <v>268</v>
      </c>
      <c r="B38" s="167"/>
      <c r="C38" s="168"/>
      <c r="D38" s="169"/>
      <c r="E38" s="167"/>
      <c r="F38" s="168"/>
      <c r="G38" s="169"/>
      <c r="H38" s="167"/>
      <c r="I38" s="168"/>
      <c r="J38" s="169"/>
      <c r="K38" s="167"/>
      <c r="L38" s="168"/>
      <c r="M38" s="170"/>
      <c r="N38" s="163">
        <f>S38+T38</f>
        <v>0</v>
      </c>
      <c r="O38" s="165">
        <f>U38</f>
        <v>0</v>
      </c>
      <c r="P38" s="165">
        <f>V38</f>
        <v>0</v>
      </c>
      <c r="Q38" s="165"/>
      <c r="S38" s="162">
        <f>COUNTIF(B38:M38,"○")*3</f>
        <v>0</v>
      </c>
      <c r="T38" s="162">
        <f>COUNTIF(B38:M38,"△")</f>
        <v>0</v>
      </c>
      <c r="U38" s="162">
        <f>V38-SUM(D39,G39,J39,M39)</f>
        <v>0</v>
      </c>
      <c r="V38" s="162">
        <f>SUM(B39,E39,H39,K39)</f>
        <v>0</v>
      </c>
    </row>
    <row r="39" spans="1:22" ht="18" customHeight="1">
      <c r="A39" s="182"/>
      <c r="B39" s="65"/>
      <c r="C39" s="66" t="s">
        <v>20</v>
      </c>
      <c r="D39" s="67"/>
      <c r="E39" s="65"/>
      <c r="F39" s="66" t="s">
        <v>20</v>
      </c>
      <c r="G39" s="67"/>
      <c r="H39" s="65"/>
      <c r="I39" s="66"/>
      <c r="J39" s="67"/>
      <c r="K39" s="65"/>
      <c r="L39" s="66" t="s">
        <v>20</v>
      </c>
      <c r="M39" s="68"/>
      <c r="N39" s="164"/>
      <c r="O39" s="166"/>
      <c r="P39" s="166"/>
      <c r="Q39" s="166"/>
      <c r="S39" s="162"/>
      <c r="T39" s="162"/>
      <c r="U39" s="162"/>
      <c r="V39" s="162"/>
    </row>
    <row r="40" spans="1:22" ht="18" customHeight="1">
      <c r="A40" s="179" t="s">
        <v>220</v>
      </c>
      <c r="B40" s="167"/>
      <c r="C40" s="168"/>
      <c r="D40" s="169"/>
      <c r="E40" s="167"/>
      <c r="F40" s="168"/>
      <c r="G40" s="169"/>
      <c r="H40" s="167"/>
      <c r="I40" s="168"/>
      <c r="J40" s="169"/>
      <c r="K40" s="167"/>
      <c r="L40" s="168"/>
      <c r="M40" s="170"/>
      <c r="N40" s="163">
        <f>S40+T40</f>
        <v>0</v>
      </c>
      <c r="O40" s="165">
        <f>U40</f>
        <v>0</v>
      </c>
      <c r="P40" s="165">
        <f>V40</f>
        <v>0</v>
      </c>
      <c r="Q40" s="165"/>
      <c r="S40" s="162">
        <f>COUNTIF(B40:M40,"○")*3</f>
        <v>0</v>
      </c>
      <c r="T40" s="162">
        <f>COUNTIF(B40:M40,"△")</f>
        <v>0</v>
      </c>
      <c r="U40" s="162">
        <f>V40-SUM(D41,G41,J41,M41)</f>
        <v>0</v>
      </c>
      <c r="V40" s="162">
        <f>SUM(B41,E41,H41,K41)</f>
        <v>0</v>
      </c>
    </row>
    <row r="41" spans="1:22" ht="18" customHeight="1">
      <c r="A41" s="180"/>
      <c r="B41" s="65"/>
      <c r="C41" s="66" t="s">
        <v>20</v>
      </c>
      <c r="D41" s="67"/>
      <c r="E41" s="65"/>
      <c r="F41" s="66" t="s">
        <v>20</v>
      </c>
      <c r="G41" s="67"/>
      <c r="H41" s="65"/>
      <c r="I41" s="66" t="s">
        <v>20</v>
      </c>
      <c r="J41" s="67"/>
      <c r="K41" s="65"/>
      <c r="L41" s="66"/>
      <c r="M41" s="68"/>
      <c r="N41" s="164"/>
      <c r="O41" s="166"/>
      <c r="P41" s="166"/>
      <c r="Q41" s="166"/>
      <c r="S41" s="162"/>
      <c r="T41" s="162"/>
      <c r="U41" s="162"/>
      <c r="V41" s="162"/>
    </row>
  </sheetData>
  <sheetProtection/>
  <mergeCells count="224">
    <mergeCell ref="A14:A15"/>
    <mergeCell ref="A16:A17"/>
    <mergeCell ref="A18:A19"/>
    <mergeCell ref="A20:A21"/>
    <mergeCell ref="A4:A5"/>
    <mergeCell ref="A6:A7"/>
    <mergeCell ref="A8:A9"/>
    <mergeCell ref="A10:A11"/>
    <mergeCell ref="A34:A35"/>
    <mergeCell ref="A36:A37"/>
    <mergeCell ref="A38:A39"/>
    <mergeCell ref="A40:A41"/>
    <mergeCell ref="A24:A25"/>
    <mergeCell ref="A26:A27"/>
    <mergeCell ref="A28:A29"/>
    <mergeCell ref="A30:A31"/>
    <mergeCell ref="B13:D13"/>
    <mergeCell ref="E13:G13"/>
    <mergeCell ref="H13:J13"/>
    <mergeCell ref="K13:M13"/>
    <mergeCell ref="B3:D3"/>
    <mergeCell ref="E3:G3"/>
    <mergeCell ref="H3:J3"/>
    <mergeCell ref="K3:M3"/>
    <mergeCell ref="B6:D6"/>
    <mergeCell ref="E6:G6"/>
    <mergeCell ref="B33:D33"/>
    <mergeCell ref="E33:G33"/>
    <mergeCell ref="H33:J33"/>
    <mergeCell ref="K33:M33"/>
    <mergeCell ref="B23:D23"/>
    <mergeCell ref="E23:G23"/>
    <mergeCell ref="H23:J23"/>
    <mergeCell ref="K23:M23"/>
    <mergeCell ref="B26:D26"/>
    <mergeCell ref="E26:G26"/>
    <mergeCell ref="U4:U5"/>
    <mergeCell ref="V4:V5"/>
    <mergeCell ref="N4:N5"/>
    <mergeCell ref="O4:O5"/>
    <mergeCell ref="P4:P5"/>
    <mergeCell ref="Q4:Q5"/>
    <mergeCell ref="H6:J6"/>
    <mergeCell ref="K6:M6"/>
    <mergeCell ref="S4:S5"/>
    <mergeCell ref="T4:T5"/>
    <mergeCell ref="B4:D4"/>
    <mergeCell ref="E4:G4"/>
    <mergeCell ref="H4:J4"/>
    <mergeCell ref="K4:M4"/>
    <mergeCell ref="S6:S7"/>
    <mergeCell ref="T6:T7"/>
    <mergeCell ref="B10:D10"/>
    <mergeCell ref="E10:G10"/>
    <mergeCell ref="H10:J10"/>
    <mergeCell ref="K10:M10"/>
    <mergeCell ref="B8:D8"/>
    <mergeCell ref="E8:G8"/>
    <mergeCell ref="H8:J8"/>
    <mergeCell ref="K8:M8"/>
    <mergeCell ref="U6:U7"/>
    <mergeCell ref="V6:V7"/>
    <mergeCell ref="N6:N7"/>
    <mergeCell ref="O6:O7"/>
    <mergeCell ref="P6:P7"/>
    <mergeCell ref="Q6:Q7"/>
    <mergeCell ref="S8:S9"/>
    <mergeCell ref="T8:T9"/>
    <mergeCell ref="U8:U9"/>
    <mergeCell ref="V8:V9"/>
    <mergeCell ref="N8:N9"/>
    <mergeCell ref="O8:O9"/>
    <mergeCell ref="P8:P9"/>
    <mergeCell ref="Q8:Q9"/>
    <mergeCell ref="S10:S11"/>
    <mergeCell ref="T10:T11"/>
    <mergeCell ref="U10:U11"/>
    <mergeCell ref="V10:V11"/>
    <mergeCell ref="N10:N11"/>
    <mergeCell ref="O10:O11"/>
    <mergeCell ref="P10:P11"/>
    <mergeCell ref="Q10:Q11"/>
    <mergeCell ref="U14:U15"/>
    <mergeCell ref="V14:V15"/>
    <mergeCell ref="N14:N15"/>
    <mergeCell ref="O14:O15"/>
    <mergeCell ref="P14:P15"/>
    <mergeCell ref="Q14:Q15"/>
    <mergeCell ref="B16:D16"/>
    <mergeCell ref="E16:G16"/>
    <mergeCell ref="H16:J16"/>
    <mergeCell ref="K16:M16"/>
    <mergeCell ref="S14:S15"/>
    <mergeCell ref="T14:T15"/>
    <mergeCell ref="B14:D14"/>
    <mergeCell ref="E14:G14"/>
    <mergeCell ref="H14:J14"/>
    <mergeCell ref="K14:M14"/>
    <mergeCell ref="S16:S17"/>
    <mergeCell ref="T16:T17"/>
    <mergeCell ref="U16:U17"/>
    <mergeCell ref="V16:V17"/>
    <mergeCell ref="N16:N17"/>
    <mergeCell ref="O16:O17"/>
    <mergeCell ref="P16:P17"/>
    <mergeCell ref="Q16:Q17"/>
    <mergeCell ref="U18:U19"/>
    <mergeCell ref="V18:V19"/>
    <mergeCell ref="N18:N19"/>
    <mergeCell ref="O18:O19"/>
    <mergeCell ref="P18:P19"/>
    <mergeCell ref="Q18:Q19"/>
    <mergeCell ref="B20:D20"/>
    <mergeCell ref="E20:G20"/>
    <mergeCell ref="H20:J20"/>
    <mergeCell ref="K20:M20"/>
    <mergeCell ref="S18:S19"/>
    <mergeCell ref="T18:T19"/>
    <mergeCell ref="B18:D18"/>
    <mergeCell ref="E18:G18"/>
    <mergeCell ref="H18:J18"/>
    <mergeCell ref="K18:M18"/>
    <mergeCell ref="S20:S21"/>
    <mergeCell ref="T20:T21"/>
    <mergeCell ref="U20:U21"/>
    <mergeCell ref="V20:V21"/>
    <mergeCell ref="N20:N21"/>
    <mergeCell ref="O20:O21"/>
    <mergeCell ref="P20:P21"/>
    <mergeCell ref="Q20:Q21"/>
    <mergeCell ref="U24:U25"/>
    <mergeCell ref="V24:V25"/>
    <mergeCell ref="N24:N25"/>
    <mergeCell ref="O24:O25"/>
    <mergeCell ref="P24:P25"/>
    <mergeCell ref="Q24:Q25"/>
    <mergeCell ref="H26:J26"/>
    <mergeCell ref="K26:M26"/>
    <mergeCell ref="S24:S25"/>
    <mergeCell ref="T24:T25"/>
    <mergeCell ref="B24:D24"/>
    <mergeCell ref="E24:G24"/>
    <mergeCell ref="H24:J24"/>
    <mergeCell ref="K24:M24"/>
    <mergeCell ref="S26:S27"/>
    <mergeCell ref="T26:T27"/>
    <mergeCell ref="U26:U27"/>
    <mergeCell ref="V26:V27"/>
    <mergeCell ref="N26:N27"/>
    <mergeCell ref="O26:O27"/>
    <mergeCell ref="P26:P27"/>
    <mergeCell ref="Q26:Q27"/>
    <mergeCell ref="U28:U29"/>
    <mergeCell ref="V28:V29"/>
    <mergeCell ref="N28:N29"/>
    <mergeCell ref="O28:O29"/>
    <mergeCell ref="P28:P29"/>
    <mergeCell ref="Q28:Q29"/>
    <mergeCell ref="B30:D30"/>
    <mergeCell ref="E30:G30"/>
    <mergeCell ref="H30:J30"/>
    <mergeCell ref="K30:M30"/>
    <mergeCell ref="S28:S29"/>
    <mergeCell ref="T28:T29"/>
    <mergeCell ref="B28:D28"/>
    <mergeCell ref="E28:G28"/>
    <mergeCell ref="H28:J28"/>
    <mergeCell ref="K28:M28"/>
    <mergeCell ref="S30:S31"/>
    <mergeCell ref="T30:T31"/>
    <mergeCell ref="U30:U31"/>
    <mergeCell ref="V30:V31"/>
    <mergeCell ref="N30:N31"/>
    <mergeCell ref="O30:O31"/>
    <mergeCell ref="P30:P31"/>
    <mergeCell ref="Q30:Q31"/>
    <mergeCell ref="U34:U35"/>
    <mergeCell ref="V34:V35"/>
    <mergeCell ref="N34:N35"/>
    <mergeCell ref="O34:O35"/>
    <mergeCell ref="P34:P35"/>
    <mergeCell ref="Q34:Q35"/>
    <mergeCell ref="B36:D36"/>
    <mergeCell ref="E36:G36"/>
    <mergeCell ref="H36:J36"/>
    <mergeCell ref="K36:M36"/>
    <mergeCell ref="S34:S35"/>
    <mergeCell ref="T34:T35"/>
    <mergeCell ref="B34:D34"/>
    <mergeCell ref="E34:G34"/>
    <mergeCell ref="H34:J34"/>
    <mergeCell ref="K34:M34"/>
    <mergeCell ref="S36:S37"/>
    <mergeCell ref="T36:T37"/>
    <mergeCell ref="U36:U37"/>
    <mergeCell ref="V36:V37"/>
    <mergeCell ref="N36:N37"/>
    <mergeCell ref="O36:O37"/>
    <mergeCell ref="P36:P37"/>
    <mergeCell ref="Q36:Q37"/>
    <mergeCell ref="U38:U39"/>
    <mergeCell ref="V38:V39"/>
    <mergeCell ref="N38:N39"/>
    <mergeCell ref="O38:O39"/>
    <mergeCell ref="P38:P39"/>
    <mergeCell ref="Q38:Q39"/>
    <mergeCell ref="B40:D40"/>
    <mergeCell ref="E40:G40"/>
    <mergeCell ref="H40:J40"/>
    <mergeCell ref="K40:M40"/>
    <mergeCell ref="S38:S39"/>
    <mergeCell ref="T38:T39"/>
    <mergeCell ref="B38:D38"/>
    <mergeCell ref="E38:G38"/>
    <mergeCell ref="H38:J38"/>
    <mergeCell ref="K38:M38"/>
    <mergeCell ref="S40:S41"/>
    <mergeCell ref="T40:T41"/>
    <mergeCell ref="U40:U41"/>
    <mergeCell ref="V40:V41"/>
    <mergeCell ref="N40:N41"/>
    <mergeCell ref="O40:O41"/>
    <mergeCell ref="P40:P41"/>
    <mergeCell ref="Q40:Q41"/>
  </mergeCells>
  <printOptions horizontalCentered="1"/>
  <pageMargins left="0.48" right="0.38" top="0.7874015748031497" bottom="0.3937007874015748" header="0.5118110236220472" footer="0.5118110236220472"/>
  <pageSetup fitToHeight="2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8"/>
  <sheetViews>
    <sheetView showGridLines="0" zoomScalePageLayoutView="0" workbookViewId="0" topLeftCell="A16">
      <selection activeCell="AF10" sqref="AF10"/>
    </sheetView>
  </sheetViews>
  <sheetFormatPr defaultColWidth="9.00390625" defaultRowHeight="13.5"/>
  <cols>
    <col min="1" max="2" width="3.625" style="37" customWidth="1"/>
    <col min="3" max="4" width="2.625" style="37" customWidth="1"/>
    <col min="5" max="6" width="3.625" style="37" customWidth="1"/>
    <col min="7" max="7" width="2.75390625" style="37" customWidth="1"/>
    <col min="8" max="8" width="2.625" style="37" customWidth="1"/>
    <col min="9" max="10" width="3.625" style="37" customWidth="1"/>
    <col min="11" max="12" width="2.625" style="37" customWidth="1"/>
    <col min="13" max="14" width="3.625" style="37" customWidth="1"/>
    <col min="15" max="15" width="4.25390625" style="37" customWidth="1"/>
    <col min="16" max="17" width="3.625" style="37" customWidth="1"/>
    <col min="18" max="19" width="2.625" style="37" customWidth="1"/>
    <col min="20" max="21" width="3.625" style="37" customWidth="1"/>
    <col min="22" max="22" width="2.75390625" style="37" customWidth="1"/>
    <col min="23" max="23" width="2.625" style="37" customWidth="1"/>
    <col min="24" max="25" width="3.625" style="37" customWidth="1"/>
    <col min="26" max="27" width="2.625" style="37" customWidth="1"/>
    <col min="28" max="28" width="3.625" style="37" customWidth="1"/>
    <col min="29" max="29" width="3.875" style="37" customWidth="1"/>
    <col min="30" max="16384" width="9.00390625" style="37" customWidth="1"/>
  </cols>
  <sheetData>
    <row r="1" spans="1:27" ht="27" customHeight="1">
      <c r="A1" s="36" t="s">
        <v>49</v>
      </c>
      <c r="B1" s="36"/>
      <c r="C1" s="36"/>
      <c r="D1" s="36"/>
      <c r="K1" s="36"/>
      <c r="L1" s="36"/>
      <c r="P1" s="36"/>
      <c r="Q1" s="36"/>
      <c r="R1" s="36"/>
      <c r="S1" s="36"/>
      <c r="Z1" s="36"/>
      <c r="AA1" s="36"/>
    </row>
    <row r="2" ht="15.75" customHeight="1"/>
    <row r="3" spans="1:16" ht="15.75" customHeight="1">
      <c r="A3" s="38" t="s">
        <v>24</v>
      </c>
      <c r="P3" s="38" t="s">
        <v>25</v>
      </c>
    </row>
    <row r="4" spans="1:29" ht="15.75" customHeight="1">
      <c r="A4" s="109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09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</row>
    <row r="5" spans="1:29" ht="15.75" customHeight="1">
      <c r="A5" s="110"/>
      <c r="B5" s="110"/>
      <c r="C5" s="110"/>
      <c r="D5" s="110"/>
      <c r="E5" s="110"/>
      <c r="F5" s="110"/>
      <c r="G5" s="111"/>
      <c r="H5" s="112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1"/>
      <c r="W5" s="112"/>
      <c r="X5" s="110"/>
      <c r="Y5" s="110"/>
      <c r="Z5" s="110"/>
      <c r="AA5" s="110"/>
      <c r="AB5" s="110"/>
      <c r="AC5" s="110"/>
    </row>
    <row r="6" spans="1:29" ht="15.75" customHeight="1">
      <c r="A6" s="110"/>
      <c r="B6" s="110"/>
      <c r="C6" s="110"/>
      <c r="D6" s="113"/>
      <c r="E6" s="114"/>
      <c r="F6" s="186" t="s">
        <v>146</v>
      </c>
      <c r="G6" s="168"/>
      <c r="H6" s="168"/>
      <c r="I6" s="168"/>
      <c r="J6" s="114"/>
      <c r="K6" s="115"/>
      <c r="L6" s="116"/>
      <c r="M6" s="117"/>
      <c r="N6" s="117"/>
      <c r="O6" s="110"/>
      <c r="P6" s="110"/>
      <c r="Q6" s="110"/>
      <c r="R6" s="110"/>
      <c r="S6" s="113"/>
      <c r="T6" s="114"/>
      <c r="U6" s="186" t="s">
        <v>145</v>
      </c>
      <c r="V6" s="168"/>
      <c r="W6" s="168"/>
      <c r="X6" s="168"/>
      <c r="Y6" s="114"/>
      <c r="Z6" s="115"/>
      <c r="AA6" s="116"/>
      <c r="AB6" s="117"/>
      <c r="AC6" s="117"/>
    </row>
    <row r="7" spans="1:29" ht="15.75" customHeight="1">
      <c r="A7" s="110"/>
      <c r="B7" s="110"/>
      <c r="C7" s="110"/>
      <c r="D7" s="118"/>
      <c r="E7" s="119"/>
      <c r="F7" s="119"/>
      <c r="G7" s="120"/>
      <c r="H7" s="120"/>
      <c r="I7" s="120"/>
      <c r="J7" s="121"/>
      <c r="K7" s="110"/>
      <c r="L7" s="118"/>
      <c r="M7" s="119"/>
      <c r="N7" s="119"/>
      <c r="O7" s="110"/>
      <c r="P7" s="110"/>
      <c r="Q7" s="110"/>
      <c r="R7" s="110"/>
      <c r="S7" s="118"/>
      <c r="T7" s="119"/>
      <c r="U7" s="119"/>
      <c r="V7" s="120"/>
      <c r="W7" s="120"/>
      <c r="X7" s="120"/>
      <c r="Y7" s="121"/>
      <c r="Z7" s="110"/>
      <c r="AA7" s="118"/>
      <c r="AB7" s="119"/>
      <c r="AC7" s="119"/>
    </row>
    <row r="8" spans="1:29" ht="15.75" customHeight="1">
      <c r="A8" s="110"/>
      <c r="B8" s="187" t="s">
        <v>136</v>
      </c>
      <c r="C8" s="168"/>
      <c r="D8" s="168"/>
      <c r="E8" s="169"/>
      <c r="F8" s="122"/>
      <c r="G8" s="110"/>
      <c r="H8" s="110"/>
      <c r="I8" s="110"/>
      <c r="J8" s="187" t="s">
        <v>141</v>
      </c>
      <c r="K8" s="168"/>
      <c r="L8" s="168"/>
      <c r="M8" s="169"/>
      <c r="N8" s="122"/>
      <c r="O8" s="110"/>
      <c r="P8" s="110"/>
      <c r="Q8" s="187" t="s">
        <v>142</v>
      </c>
      <c r="R8" s="168"/>
      <c r="S8" s="168"/>
      <c r="T8" s="169"/>
      <c r="U8" s="122"/>
      <c r="V8" s="110"/>
      <c r="W8" s="110"/>
      <c r="X8" s="110"/>
      <c r="Y8" s="187" t="s">
        <v>143</v>
      </c>
      <c r="Z8" s="168"/>
      <c r="AA8" s="168"/>
      <c r="AB8" s="169"/>
      <c r="AC8" s="122"/>
    </row>
    <row r="9" spans="1:29" ht="15.75" customHeight="1">
      <c r="A9" s="110"/>
      <c r="B9" s="123"/>
      <c r="C9" s="120"/>
      <c r="D9" s="120"/>
      <c r="E9" s="124"/>
      <c r="F9" s="122"/>
      <c r="G9" s="110"/>
      <c r="H9" s="110"/>
      <c r="I9" s="110"/>
      <c r="J9" s="123"/>
      <c r="K9" s="120"/>
      <c r="L9" s="120"/>
      <c r="M9" s="124"/>
      <c r="N9" s="122"/>
      <c r="O9" s="110"/>
      <c r="P9" s="110"/>
      <c r="Q9" s="123"/>
      <c r="R9" s="120"/>
      <c r="S9" s="120"/>
      <c r="T9" s="124"/>
      <c r="U9" s="122"/>
      <c r="V9" s="110"/>
      <c r="W9" s="110"/>
      <c r="X9" s="110"/>
      <c r="Y9" s="123"/>
      <c r="Z9" s="120"/>
      <c r="AA9" s="120"/>
      <c r="AB9" s="124"/>
      <c r="AC9" s="122"/>
    </row>
    <row r="10" spans="1:29" ht="15.75" customHeight="1">
      <c r="A10" s="187" t="s">
        <v>29</v>
      </c>
      <c r="B10" s="169"/>
      <c r="C10" s="125"/>
      <c r="D10" s="126"/>
      <c r="E10" s="187" t="s">
        <v>28</v>
      </c>
      <c r="F10" s="188"/>
      <c r="G10" s="127"/>
      <c r="H10" s="128" t="s">
        <v>30</v>
      </c>
      <c r="I10" s="187" t="s">
        <v>31</v>
      </c>
      <c r="J10" s="169"/>
      <c r="K10" s="125"/>
      <c r="L10" s="126"/>
      <c r="M10" s="187" t="s">
        <v>32</v>
      </c>
      <c r="N10" s="188"/>
      <c r="O10" s="110"/>
      <c r="P10" s="187" t="s">
        <v>33</v>
      </c>
      <c r="Q10" s="169"/>
      <c r="R10" s="125"/>
      <c r="S10" s="126"/>
      <c r="T10" s="187" t="s">
        <v>34</v>
      </c>
      <c r="U10" s="188"/>
      <c r="V10" s="127"/>
      <c r="W10" s="128" t="s">
        <v>30</v>
      </c>
      <c r="X10" s="187" t="s">
        <v>35</v>
      </c>
      <c r="Y10" s="169"/>
      <c r="Z10" s="125"/>
      <c r="AA10" s="126"/>
      <c r="AB10" s="187" t="s">
        <v>36</v>
      </c>
      <c r="AC10" s="188"/>
    </row>
    <row r="11" spans="1:29" ht="150" customHeight="1">
      <c r="A11" s="129"/>
      <c r="B11" s="130"/>
      <c r="C11" s="122"/>
      <c r="D11" s="126"/>
      <c r="E11" s="118"/>
      <c r="F11" s="131"/>
      <c r="G11" s="127"/>
      <c r="H11" s="128"/>
      <c r="I11" s="129"/>
      <c r="J11" s="130"/>
      <c r="K11" s="122"/>
      <c r="L11" s="126"/>
      <c r="M11" s="118"/>
      <c r="N11" s="131"/>
      <c r="O11" s="110"/>
      <c r="P11" s="129"/>
      <c r="Q11" s="130"/>
      <c r="R11" s="122"/>
      <c r="S11" s="126"/>
      <c r="T11" s="118"/>
      <c r="U11" s="131"/>
      <c r="V11" s="127"/>
      <c r="W11" s="128"/>
      <c r="X11" s="129"/>
      <c r="Y11" s="130"/>
      <c r="Z11" s="122"/>
      <c r="AA11" s="126"/>
      <c r="AB11" s="118"/>
      <c r="AC11" s="131"/>
    </row>
    <row r="12" spans="1:29" ht="15.75" customHeight="1">
      <c r="A12" s="132"/>
      <c r="B12" s="122"/>
      <c r="C12" s="122"/>
      <c r="D12" s="116"/>
      <c r="E12" s="122"/>
      <c r="F12" s="117"/>
      <c r="G12" s="133"/>
      <c r="H12" s="132"/>
      <c r="I12" s="132"/>
      <c r="J12" s="122"/>
      <c r="K12" s="124"/>
      <c r="L12" s="126"/>
      <c r="M12" s="117"/>
      <c r="N12" s="117"/>
      <c r="O12" s="110"/>
      <c r="P12" s="132"/>
      <c r="Q12" s="122"/>
      <c r="R12" s="122"/>
      <c r="S12" s="116"/>
      <c r="T12" s="122"/>
      <c r="U12" s="117"/>
      <c r="V12" s="133"/>
      <c r="W12" s="132"/>
      <c r="X12" s="132"/>
      <c r="Y12" s="122"/>
      <c r="Z12" s="124"/>
      <c r="AA12" s="126"/>
      <c r="AB12" s="117"/>
      <c r="AC12" s="117"/>
    </row>
    <row r="13" spans="1:29" ht="15.75" customHeight="1">
      <c r="A13" s="110"/>
      <c r="B13" s="110"/>
      <c r="C13" s="110"/>
      <c r="D13" s="118"/>
      <c r="E13" s="134"/>
      <c r="F13" s="184" t="s">
        <v>147</v>
      </c>
      <c r="G13" s="185"/>
      <c r="H13" s="185"/>
      <c r="I13" s="185"/>
      <c r="J13" s="134"/>
      <c r="K13" s="131"/>
      <c r="L13" s="110"/>
      <c r="M13" s="110"/>
      <c r="N13" s="110"/>
      <c r="O13" s="110"/>
      <c r="P13" s="110"/>
      <c r="Q13" s="110"/>
      <c r="R13" s="110"/>
      <c r="S13" s="118"/>
      <c r="T13" s="134"/>
      <c r="U13" s="184" t="s">
        <v>148</v>
      </c>
      <c r="V13" s="185"/>
      <c r="W13" s="185"/>
      <c r="X13" s="185"/>
      <c r="Y13" s="134"/>
      <c r="Z13" s="131"/>
      <c r="AA13" s="110"/>
      <c r="AB13" s="110"/>
      <c r="AC13" s="110"/>
    </row>
    <row r="14" spans="1:29" ht="15.75" customHeight="1">
      <c r="A14" s="110"/>
      <c r="B14" s="110"/>
      <c r="C14" s="110"/>
      <c r="D14" s="110"/>
      <c r="E14" s="110"/>
      <c r="F14" s="135"/>
      <c r="G14" s="125"/>
      <c r="H14" s="83"/>
      <c r="I14" s="125"/>
      <c r="J14" s="117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35"/>
      <c r="V14" s="125"/>
      <c r="W14" s="83"/>
      <c r="X14" s="125"/>
      <c r="Y14" s="117"/>
      <c r="Z14" s="110"/>
      <c r="AA14" s="110"/>
      <c r="AB14" s="110"/>
      <c r="AC14" s="110"/>
    </row>
    <row r="15" spans="1:29" ht="13.5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</row>
    <row r="16" spans="1:29" ht="13.5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</row>
    <row r="17" spans="1:29" ht="15.75" customHeight="1">
      <c r="A17" s="109" t="s">
        <v>26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09" t="s">
        <v>27</v>
      </c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</row>
    <row r="18" spans="1:29" ht="15.75" customHeight="1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09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</row>
    <row r="19" spans="1:29" ht="15.75" customHeight="1">
      <c r="A19" s="110"/>
      <c r="B19" s="110"/>
      <c r="C19" s="110"/>
      <c r="D19" s="110"/>
      <c r="E19" s="110"/>
      <c r="F19" s="110"/>
      <c r="G19" s="111"/>
      <c r="H19" s="112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1"/>
      <c r="W19" s="112"/>
      <c r="X19" s="110"/>
      <c r="Y19" s="110"/>
      <c r="Z19" s="110"/>
      <c r="AA19" s="110"/>
      <c r="AB19" s="110"/>
      <c r="AC19" s="110"/>
    </row>
    <row r="20" spans="1:29" ht="15.75" customHeight="1">
      <c r="A20" s="110"/>
      <c r="B20" s="110"/>
      <c r="C20" s="110"/>
      <c r="D20" s="113"/>
      <c r="E20" s="114"/>
      <c r="F20" s="186" t="s">
        <v>149</v>
      </c>
      <c r="G20" s="168"/>
      <c r="H20" s="168"/>
      <c r="I20" s="168"/>
      <c r="J20" s="114"/>
      <c r="K20" s="115"/>
      <c r="L20" s="116"/>
      <c r="M20" s="117"/>
      <c r="N20" s="117"/>
      <c r="O20" s="110"/>
      <c r="P20" s="110"/>
      <c r="Q20" s="110"/>
      <c r="R20" s="110"/>
      <c r="S20" s="113"/>
      <c r="T20" s="114"/>
      <c r="U20" s="186" t="s">
        <v>150</v>
      </c>
      <c r="V20" s="168"/>
      <c r="W20" s="168"/>
      <c r="X20" s="168"/>
      <c r="Y20" s="114"/>
      <c r="Z20" s="115"/>
      <c r="AA20" s="116"/>
      <c r="AB20" s="117"/>
      <c r="AC20" s="117"/>
    </row>
    <row r="21" spans="1:29" ht="15.75" customHeight="1">
      <c r="A21" s="110"/>
      <c r="B21" s="110"/>
      <c r="C21" s="110"/>
      <c r="D21" s="118"/>
      <c r="E21" s="119"/>
      <c r="F21" s="119"/>
      <c r="G21" s="120"/>
      <c r="H21" s="120"/>
      <c r="I21" s="120"/>
      <c r="J21" s="121"/>
      <c r="K21" s="110"/>
      <c r="L21" s="118"/>
      <c r="M21" s="119"/>
      <c r="N21" s="119"/>
      <c r="O21" s="110"/>
      <c r="P21" s="110"/>
      <c r="Q21" s="110"/>
      <c r="R21" s="110"/>
      <c r="S21" s="118"/>
      <c r="T21" s="119"/>
      <c r="U21" s="119"/>
      <c r="V21" s="120"/>
      <c r="W21" s="120"/>
      <c r="X21" s="120"/>
      <c r="Y21" s="121"/>
      <c r="Z21" s="110"/>
      <c r="AA21" s="118"/>
      <c r="AB21" s="119"/>
      <c r="AC21" s="119"/>
    </row>
    <row r="22" spans="1:29" ht="15.75" customHeight="1">
      <c r="A22" s="110"/>
      <c r="B22" s="187" t="s">
        <v>137</v>
      </c>
      <c r="C22" s="168"/>
      <c r="D22" s="168"/>
      <c r="E22" s="169"/>
      <c r="F22" s="122"/>
      <c r="G22" s="110"/>
      <c r="H22" s="110"/>
      <c r="I22" s="110"/>
      <c r="J22" s="187" t="s">
        <v>138</v>
      </c>
      <c r="K22" s="168"/>
      <c r="L22" s="168"/>
      <c r="M22" s="169"/>
      <c r="N22" s="122"/>
      <c r="O22" s="110"/>
      <c r="P22" s="110"/>
      <c r="Q22" s="187" t="s">
        <v>139</v>
      </c>
      <c r="R22" s="168"/>
      <c r="S22" s="168"/>
      <c r="T22" s="169"/>
      <c r="U22" s="122"/>
      <c r="V22" s="110"/>
      <c r="W22" s="110"/>
      <c r="X22" s="110"/>
      <c r="Y22" s="187" t="s">
        <v>140</v>
      </c>
      <c r="Z22" s="168"/>
      <c r="AA22" s="168"/>
      <c r="AB22" s="169"/>
      <c r="AC22" s="122"/>
    </row>
    <row r="23" spans="1:29" ht="15.75" customHeight="1">
      <c r="A23" s="110"/>
      <c r="B23" s="123"/>
      <c r="C23" s="120"/>
      <c r="D23" s="120"/>
      <c r="E23" s="124"/>
      <c r="F23" s="122"/>
      <c r="G23" s="110"/>
      <c r="H23" s="110"/>
      <c r="I23" s="110"/>
      <c r="J23" s="123"/>
      <c r="K23" s="120"/>
      <c r="L23" s="120"/>
      <c r="M23" s="124"/>
      <c r="N23" s="122"/>
      <c r="O23" s="110"/>
      <c r="P23" s="110"/>
      <c r="Q23" s="123"/>
      <c r="R23" s="120"/>
      <c r="S23" s="120"/>
      <c r="T23" s="124"/>
      <c r="U23" s="122"/>
      <c r="V23" s="110"/>
      <c r="W23" s="110"/>
      <c r="X23" s="110"/>
      <c r="Y23" s="123"/>
      <c r="Z23" s="120"/>
      <c r="AA23" s="120"/>
      <c r="AB23" s="124"/>
      <c r="AC23" s="122"/>
    </row>
    <row r="24" spans="1:29" ht="15.75" customHeight="1">
      <c r="A24" s="187" t="s">
        <v>37</v>
      </c>
      <c r="B24" s="169"/>
      <c r="C24" s="125"/>
      <c r="D24" s="126"/>
      <c r="E24" s="187" t="s">
        <v>38</v>
      </c>
      <c r="F24" s="188"/>
      <c r="G24" s="127"/>
      <c r="H24" s="128" t="s">
        <v>30</v>
      </c>
      <c r="I24" s="187" t="s">
        <v>39</v>
      </c>
      <c r="J24" s="169"/>
      <c r="K24" s="125"/>
      <c r="L24" s="126"/>
      <c r="M24" s="187" t="s">
        <v>40</v>
      </c>
      <c r="N24" s="188"/>
      <c r="O24" s="110"/>
      <c r="P24" s="187" t="s">
        <v>41</v>
      </c>
      <c r="Q24" s="169"/>
      <c r="R24" s="125"/>
      <c r="S24" s="126"/>
      <c r="T24" s="187" t="s">
        <v>42</v>
      </c>
      <c r="U24" s="188"/>
      <c r="V24" s="127"/>
      <c r="W24" s="128" t="s">
        <v>30</v>
      </c>
      <c r="X24" s="187" t="s">
        <v>43</v>
      </c>
      <c r="Y24" s="169"/>
      <c r="Z24" s="125"/>
      <c r="AA24" s="126"/>
      <c r="AB24" s="187" t="s">
        <v>44</v>
      </c>
      <c r="AC24" s="188"/>
    </row>
    <row r="25" spans="1:29" ht="150" customHeight="1">
      <c r="A25" s="129"/>
      <c r="B25" s="130"/>
      <c r="C25" s="122"/>
      <c r="D25" s="126"/>
      <c r="E25" s="118"/>
      <c r="F25" s="131"/>
      <c r="G25" s="127"/>
      <c r="H25" s="128"/>
      <c r="I25" s="129"/>
      <c r="J25" s="130"/>
      <c r="K25" s="122"/>
      <c r="L25" s="126"/>
      <c r="M25" s="118"/>
      <c r="N25" s="131"/>
      <c r="O25" s="110"/>
      <c r="P25" s="129"/>
      <c r="Q25" s="130"/>
      <c r="R25" s="122"/>
      <c r="S25" s="126"/>
      <c r="T25" s="118"/>
      <c r="U25" s="131"/>
      <c r="V25" s="127"/>
      <c r="W25" s="128"/>
      <c r="X25" s="129"/>
      <c r="Y25" s="130"/>
      <c r="Z25" s="122"/>
      <c r="AA25" s="126"/>
      <c r="AB25" s="118"/>
      <c r="AC25" s="131"/>
    </row>
    <row r="26" spans="1:29" ht="15.75" customHeight="1">
      <c r="A26" s="132"/>
      <c r="B26" s="122"/>
      <c r="C26" s="122"/>
      <c r="D26" s="116"/>
      <c r="E26" s="122"/>
      <c r="F26" s="117"/>
      <c r="G26" s="133"/>
      <c r="H26" s="132"/>
      <c r="I26" s="132"/>
      <c r="J26" s="122"/>
      <c r="K26" s="124"/>
      <c r="L26" s="126"/>
      <c r="M26" s="117"/>
      <c r="N26" s="117"/>
      <c r="O26" s="110"/>
      <c r="P26" s="132"/>
      <c r="Q26" s="122"/>
      <c r="R26" s="122"/>
      <c r="S26" s="116"/>
      <c r="T26" s="122"/>
      <c r="U26" s="117"/>
      <c r="V26" s="133"/>
      <c r="W26" s="132"/>
      <c r="X26" s="132"/>
      <c r="Y26" s="122"/>
      <c r="Z26" s="124"/>
      <c r="AA26" s="126"/>
      <c r="AB26" s="117"/>
      <c r="AC26" s="117"/>
    </row>
    <row r="27" spans="1:29" ht="15.75" customHeight="1">
      <c r="A27" s="110"/>
      <c r="B27" s="110"/>
      <c r="C27" s="110"/>
      <c r="D27" s="118"/>
      <c r="E27" s="134"/>
      <c r="F27" s="184" t="s">
        <v>151</v>
      </c>
      <c r="G27" s="185"/>
      <c r="H27" s="185"/>
      <c r="I27" s="185"/>
      <c r="J27" s="134"/>
      <c r="K27" s="131"/>
      <c r="L27" s="110"/>
      <c r="M27" s="110"/>
      <c r="N27" s="110"/>
      <c r="O27" s="110"/>
      <c r="P27" s="110"/>
      <c r="Q27" s="110"/>
      <c r="R27" s="110"/>
      <c r="S27" s="118"/>
      <c r="T27" s="134"/>
      <c r="U27" s="184" t="s">
        <v>152</v>
      </c>
      <c r="V27" s="185"/>
      <c r="W27" s="185"/>
      <c r="X27" s="185"/>
      <c r="Y27" s="134"/>
      <c r="Z27" s="131"/>
      <c r="AA27" s="110"/>
      <c r="AB27" s="110"/>
      <c r="AC27" s="110"/>
    </row>
    <row r="28" spans="1:29" ht="15.75" customHeight="1">
      <c r="A28" s="110"/>
      <c r="B28" s="110"/>
      <c r="C28" s="110"/>
      <c r="D28" s="110"/>
      <c r="E28" s="110"/>
      <c r="F28" s="135"/>
      <c r="G28" s="125"/>
      <c r="H28" s="83"/>
      <c r="I28" s="125"/>
      <c r="J28" s="117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35"/>
      <c r="V28" s="125"/>
      <c r="W28" s="83"/>
      <c r="X28" s="125"/>
      <c r="Y28" s="117"/>
      <c r="Z28" s="110"/>
      <c r="AA28" s="110"/>
      <c r="AB28" s="110"/>
      <c r="AC28" s="110"/>
    </row>
  </sheetData>
  <sheetProtection/>
  <mergeCells count="32">
    <mergeCell ref="F20:I20"/>
    <mergeCell ref="A24:B24"/>
    <mergeCell ref="E24:F24"/>
    <mergeCell ref="I24:J24"/>
    <mergeCell ref="B22:E22"/>
    <mergeCell ref="J22:M22"/>
    <mergeCell ref="B8:E8"/>
    <mergeCell ref="M10:N10"/>
    <mergeCell ref="F6:I6"/>
    <mergeCell ref="Q8:T8"/>
    <mergeCell ref="P10:Q10"/>
    <mergeCell ref="A10:B10"/>
    <mergeCell ref="E10:F10"/>
    <mergeCell ref="I10:J10"/>
    <mergeCell ref="J8:M8"/>
    <mergeCell ref="Y8:AB8"/>
    <mergeCell ref="U6:X6"/>
    <mergeCell ref="T10:U10"/>
    <mergeCell ref="X10:Y10"/>
    <mergeCell ref="AB10:AC10"/>
    <mergeCell ref="AB24:AC24"/>
    <mergeCell ref="Q22:T22"/>
    <mergeCell ref="F27:I27"/>
    <mergeCell ref="U27:X27"/>
    <mergeCell ref="U13:X13"/>
    <mergeCell ref="U20:X20"/>
    <mergeCell ref="Y22:AB22"/>
    <mergeCell ref="P24:Q24"/>
    <mergeCell ref="M24:N24"/>
    <mergeCell ref="T24:U24"/>
    <mergeCell ref="X24:Y24"/>
    <mergeCell ref="F13:I13"/>
  </mergeCells>
  <printOptions/>
  <pageMargins left="0.59" right="0.21" top="0.984" bottom="0.984" header="0.512" footer="0.51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E21"/>
  <sheetViews>
    <sheetView showGridLines="0" zoomScale="75" zoomScaleNormal="75" zoomScalePageLayoutView="0" workbookViewId="0" topLeftCell="A1">
      <selection activeCell="A21" sqref="A21:O21"/>
    </sheetView>
  </sheetViews>
  <sheetFormatPr defaultColWidth="9.00390625" defaultRowHeight="13.5"/>
  <cols>
    <col min="1" max="1" width="5.375" style="15" customWidth="1"/>
    <col min="2" max="2" width="4.75390625" style="2" customWidth="1"/>
    <col min="3" max="3" width="10.75390625" style="2" customWidth="1"/>
    <col min="4" max="4" width="2.25390625" style="2" customWidth="1"/>
    <col min="5" max="5" width="2.125" style="8" customWidth="1"/>
    <col min="6" max="6" width="2.25390625" style="8" customWidth="1"/>
    <col min="7" max="8" width="10.875" style="2" customWidth="1"/>
    <col min="9" max="9" width="4.875" style="2" customWidth="1"/>
    <col min="10" max="10" width="10.875" style="2" customWidth="1"/>
    <col min="11" max="11" width="2.25390625" style="2" customWidth="1"/>
    <col min="12" max="12" width="2.125" style="8" customWidth="1"/>
    <col min="13" max="13" width="2.25390625" style="8" customWidth="1"/>
    <col min="14" max="15" width="10.875" style="2" customWidth="1"/>
    <col min="16" max="16" width="5.25390625" style="15" customWidth="1"/>
    <col min="17" max="17" width="5.50390625" style="2" customWidth="1"/>
    <col min="18" max="18" width="10.875" style="2" customWidth="1"/>
    <col min="19" max="19" width="2.25390625" style="2" customWidth="1"/>
    <col min="20" max="20" width="2.125" style="8" customWidth="1"/>
    <col min="21" max="21" width="2.25390625" style="8" customWidth="1"/>
    <col min="22" max="23" width="10.875" style="2" customWidth="1"/>
    <col min="24" max="24" width="5.50390625" style="2" customWidth="1"/>
    <col min="25" max="25" width="10.875" style="2" customWidth="1"/>
    <col min="26" max="26" width="2.25390625" style="2" customWidth="1"/>
    <col min="27" max="27" width="2.125" style="8" customWidth="1"/>
    <col min="28" max="28" width="2.25390625" style="8" customWidth="1"/>
    <col min="29" max="30" width="10.875" style="2" customWidth="1"/>
    <col min="31" max="16384" width="9.00390625" style="2" customWidth="1"/>
  </cols>
  <sheetData>
    <row r="1" ht="60.75" customHeight="1"/>
    <row r="2" spans="1:16" ht="21">
      <c r="A2" s="1" t="s">
        <v>47</v>
      </c>
      <c r="P2" s="1" t="s">
        <v>47</v>
      </c>
    </row>
    <row r="3" spans="1:30" ht="24.75" customHeight="1">
      <c r="A3" s="60"/>
      <c r="B3" s="189" t="s">
        <v>69</v>
      </c>
      <c r="C3" s="190"/>
      <c r="D3" s="190"/>
      <c r="E3" s="190"/>
      <c r="F3" s="190"/>
      <c r="G3" s="191"/>
      <c r="H3" s="11" t="s">
        <v>9</v>
      </c>
      <c r="I3" s="189" t="s">
        <v>70</v>
      </c>
      <c r="J3" s="190"/>
      <c r="K3" s="190"/>
      <c r="L3" s="190"/>
      <c r="M3" s="190"/>
      <c r="N3" s="191"/>
      <c r="O3" s="11" t="s">
        <v>9</v>
      </c>
      <c r="P3" s="10"/>
      <c r="Q3" s="189" t="s">
        <v>71</v>
      </c>
      <c r="R3" s="190"/>
      <c r="S3" s="190"/>
      <c r="T3" s="190"/>
      <c r="U3" s="190"/>
      <c r="V3" s="191"/>
      <c r="W3" s="11" t="s">
        <v>9</v>
      </c>
      <c r="X3" s="189" t="s">
        <v>72</v>
      </c>
      <c r="Y3" s="190"/>
      <c r="Z3" s="190"/>
      <c r="AA3" s="190"/>
      <c r="AB3" s="190"/>
      <c r="AC3" s="191"/>
      <c r="AD3" s="11" t="s">
        <v>9</v>
      </c>
    </row>
    <row r="4" spans="1:31" ht="41.25" customHeight="1">
      <c r="A4" s="61" t="s">
        <v>162</v>
      </c>
      <c r="B4" s="56" t="s">
        <v>50</v>
      </c>
      <c r="C4" s="21" t="str">
        <f>'予選リーグ'!A4</f>
        <v>府中南</v>
      </c>
      <c r="D4" s="20"/>
      <c r="E4" s="13" t="s">
        <v>45</v>
      </c>
      <c r="F4" s="13"/>
      <c r="G4" s="33" t="str">
        <f>'予選リーグ'!A6</f>
        <v>府ロク</v>
      </c>
      <c r="H4" s="19" t="str">
        <f>'予選リーグ'!A14</f>
        <v>ストロング</v>
      </c>
      <c r="I4" s="12" t="s">
        <v>60</v>
      </c>
      <c r="J4" s="21" t="str">
        <f>'予選リーグ'!A8</f>
        <v>トリプレッタ渋谷</v>
      </c>
      <c r="K4" s="20"/>
      <c r="L4" s="13" t="s">
        <v>1</v>
      </c>
      <c r="M4" s="13"/>
      <c r="N4" s="33" t="str">
        <f>'予選リーグ'!A10</f>
        <v>三菱養和　調布</v>
      </c>
      <c r="O4" s="19" t="str">
        <f>'予選リーグ'!A16</f>
        <v>小柳まむし</v>
      </c>
      <c r="P4" s="61" t="s">
        <v>162</v>
      </c>
      <c r="Q4" s="56" t="s">
        <v>73</v>
      </c>
      <c r="R4" s="21" t="str">
        <f>'予選リーグ'!A24</f>
        <v>４BK</v>
      </c>
      <c r="S4" s="20"/>
      <c r="T4" s="13" t="s">
        <v>45</v>
      </c>
      <c r="U4" s="13"/>
      <c r="V4" s="33" t="str">
        <f>'予選リーグ'!A26</f>
        <v>府中新町</v>
      </c>
      <c r="W4" s="19" t="str">
        <f>'予選リーグ'!A34</f>
        <v>ＹＮキッカーズ</v>
      </c>
      <c r="X4" s="12" t="s">
        <v>83</v>
      </c>
      <c r="Y4" s="21" t="str">
        <f>'予選リーグ'!A28</f>
        <v>JSC CHIBA</v>
      </c>
      <c r="Z4" s="20"/>
      <c r="AA4" s="13" t="s">
        <v>1</v>
      </c>
      <c r="AB4" s="13"/>
      <c r="AC4" s="33" t="str">
        <f>'予選リーグ'!A30</f>
        <v>　東京ヴェルディ</v>
      </c>
      <c r="AD4" s="19" t="str">
        <f>'予選リーグ'!A36</f>
        <v>ＦＣ本宿</v>
      </c>
      <c r="AE4" s="82">
        <v>0.3958333333333333</v>
      </c>
    </row>
    <row r="5" spans="1:31" ht="41.25" customHeight="1">
      <c r="A5" s="64" t="s">
        <v>163</v>
      </c>
      <c r="B5" s="52" t="s">
        <v>51</v>
      </c>
      <c r="C5" s="21" t="str">
        <f>'予選リーグ'!A14</f>
        <v>ストロング</v>
      </c>
      <c r="D5" s="20"/>
      <c r="E5" s="13" t="s">
        <v>1</v>
      </c>
      <c r="F5" s="13"/>
      <c r="G5" s="33" t="str">
        <f>'予選リーグ'!A16</f>
        <v>小柳まむし</v>
      </c>
      <c r="H5" s="136" t="str">
        <f>'予選リーグ'!A4</f>
        <v>府中南</v>
      </c>
      <c r="I5" s="5" t="s">
        <v>61</v>
      </c>
      <c r="J5" s="21" t="str">
        <f>'予選リーグ'!A18</f>
        <v>FCトッカーノ</v>
      </c>
      <c r="K5" s="20"/>
      <c r="L5" s="13" t="s">
        <v>1</v>
      </c>
      <c r="M5" s="13"/>
      <c r="N5" s="33" t="str">
        <f>'予選リーグ'!A20</f>
        <v>町田JFC</v>
      </c>
      <c r="O5" s="19" t="str">
        <f>'予選リーグ'!A6</f>
        <v>府ロク</v>
      </c>
      <c r="P5" s="64" t="s">
        <v>163</v>
      </c>
      <c r="Q5" s="52" t="s">
        <v>74</v>
      </c>
      <c r="R5" s="21" t="str">
        <f>'予選リーグ'!A34</f>
        <v>ＹＮキッカーズ</v>
      </c>
      <c r="S5" s="20"/>
      <c r="T5" s="13" t="s">
        <v>1</v>
      </c>
      <c r="U5" s="13"/>
      <c r="V5" s="33" t="str">
        <f>'予選リーグ'!A36</f>
        <v>ＦＣ本宿</v>
      </c>
      <c r="W5" s="136" t="str">
        <f>'予選リーグ'!A24</f>
        <v>４BK</v>
      </c>
      <c r="X5" s="5" t="s">
        <v>84</v>
      </c>
      <c r="Y5" s="21" t="str">
        <f>'予選リーグ'!A38</f>
        <v>バディー</v>
      </c>
      <c r="Z5" s="20"/>
      <c r="AA5" s="13" t="s">
        <v>1</v>
      </c>
      <c r="AB5" s="13"/>
      <c r="AC5" s="33" t="str">
        <f>'予選リーグ'!A40</f>
        <v>三菱養和　巣鴨</v>
      </c>
      <c r="AD5" s="19" t="str">
        <f>'予選リーグ'!A26</f>
        <v>府中新町</v>
      </c>
      <c r="AE5" s="82">
        <v>0.4131944444444444</v>
      </c>
    </row>
    <row r="6" spans="1:31" ht="42" customHeight="1">
      <c r="A6" s="63" t="s">
        <v>164</v>
      </c>
      <c r="B6" s="57" t="s">
        <v>52</v>
      </c>
      <c r="C6" s="21" t="str">
        <f>'予選リーグ'!A4</f>
        <v>府中南</v>
      </c>
      <c r="D6" s="20"/>
      <c r="E6" s="13" t="s">
        <v>1</v>
      </c>
      <c r="F6" s="13"/>
      <c r="G6" s="33" t="str">
        <f>'予選リーグ'!A8</f>
        <v>トリプレッタ渋谷</v>
      </c>
      <c r="H6" s="137" t="str">
        <f>'予選リーグ'!A18</f>
        <v>FCトッカーノ</v>
      </c>
      <c r="I6" s="14" t="s">
        <v>62</v>
      </c>
      <c r="J6" s="21" t="str">
        <f>'予選リーグ'!A6</f>
        <v>府ロク</v>
      </c>
      <c r="K6" s="20"/>
      <c r="L6" s="13" t="s">
        <v>1</v>
      </c>
      <c r="M6" s="13"/>
      <c r="N6" s="33" t="str">
        <f>'予選リーグ'!A10</f>
        <v>三菱養和　調布</v>
      </c>
      <c r="O6" s="137" t="str">
        <f>'予選リーグ'!A20</f>
        <v>町田JFC</v>
      </c>
      <c r="P6" s="63" t="s">
        <v>164</v>
      </c>
      <c r="Q6" s="57" t="s">
        <v>75</v>
      </c>
      <c r="R6" s="21" t="str">
        <f>'予選リーグ'!A24</f>
        <v>４BK</v>
      </c>
      <c r="S6" s="20"/>
      <c r="T6" s="13" t="s">
        <v>1</v>
      </c>
      <c r="U6" s="13"/>
      <c r="V6" s="33" t="str">
        <f>'予選リーグ'!A28</f>
        <v>JSC CHIBA</v>
      </c>
      <c r="W6" s="137" t="str">
        <f>'予選リーグ'!A38</f>
        <v>バディー</v>
      </c>
      <c r="X6" s="14" t="s">
        <v>85</v>
      </c>
      <c r="Y6" s="21" t="str">
        <f>'予選リーグ'!A26</f>
        <v>府中新町</v>
      </c>
      <c r="Z6" s="20"/>
      <c r="AA6" s="13" t="s">
        <v>1</v>
      </c>
      <c r="AB6" s="13"/>
      <c r="AC6" s="33" t="str">
        <f>'予選リーグ'!A30</f>
        <v>　東京ヴェルディ</v>
      </c>
      <c r="AD6" s="137" t="str">
        <f>'予選リーグ'!A40</f>
        <v>三菱養和　巣鴨</v>
      </c>
      <c r="AE6" s="82">
        <v>0.4305555555555556</v>
      </c>
    </row>
    <row r="7" spans="1:31" ht="42" customHeight="1">
      <c r="A7" s="63" t="s">
        <v>165</v>
      </c>
      <c r="B7" s="57" t="s">
        <v>53</v>
      </c>
      <c r="C7" s="21" t="str">
        <f>'予選リーグ'!A14</f>
        <v>ストロング</v>
      </c>
      <c r="D7" s="20"/>
      <c r="E7" s="13" t="s">
        <v>1</v>
      </c>
      <c r="F7" s="13"/>
      <c r="G7" s="33" t="str">
        <f>'予選リーグ'!A18</f>
        <v>FCトッカーノ</v>
      </c>
      <c r="H7" s="137" t="str">
        <f>'予選リーグ'!A8</f>
        <v>トリプレッタ渋谷</v>
      </c>
      <c r="I7" s="14" t="s">
        <v>63</v>
      </c>
      <c r="J7" s="21" t="str">
        <f>'予選リーグ'!A16</f>
        <v>小柳まむし</v>
      </c>
      <c r="K7" s="20"/>
      <c r="L7" s="13" t="s">
        <v>1</v>
      </c>
      <c r="M7" s="13"/>
      <c r="N7" s="33" t="str">
        <f>'予選リーグ'!A20</f>
        <v>町田JFC</v>
      </c>
      <c r="O7" s="137" t="str">
        <f>'予選リーグ'!A10</f>
        <v>三菱養和　調布</v>
      </c>
      <c r="P7" s="63" t="s">
        <v>165</v>
      </c>
      <c r="Q7" s="57" t="s">
        <v>76</v>
      </c>
      <c r="R7" s="21" t="str">
        <f>'予選リーグ'!A34</f>
        <v>ＹＮキッカーズ</v>
      </c>
      <c r="S7" s="20"/>
      <c r="T7" s="13" t="s">
        <v>1</v>
      </c>
      <c r="U7" s="13"/>
      <c r="V7" s="33" t="str">
        <f>'予選リーグ'!A38</f>
        <v>バディー</v>
      </c>
      <c r="W7" s="137" t="str">
        <f>'予選リーグ'!A28</f>
        <v>JSC CHIBA</v>
      </c>
      <c r="X7" s="14" t="s">
        <v>86</v>
      </c>
      <c r="Y7" s="21" t="str">
        <f>'予選リーグ'!A36</f>
        <v>ＦＣ本宿</v>
      </c>
      <c r="Z7" s="20"/>
      <c r="AA7" s="13" t="s">
        <v>1</v>
      </c>
      <c r="AB7" s="13"/>
      <c r="AC7" s="33" t="str">
        <f>'予選リーグ'!A40</f>
        <v>三菱養和　巣鴨</v>
      </c>
      <c r="AD7" s="137" t="str">
        <f>'予選リーグ'!A30</f>
        <v>　東京ヴェルディ</v>
      </c>
      <c r="AE7" s="82">
        <v>0.4479166666666667</v>
      </c>
    </row>
    <row r="8" spans="1:31" ht="42" customHeight="1">
      <c r="A8" s="63" t="s">
        <v>166</v>
      </c>
      <c r="B8" s="57" t="s">
        <v>54</v>
      </c>
      <c r="C8" s="21" t="str">
        <f>'予選リーグ'!A10</f>
        <v>三菱養和　調布</v>
      </c>
      <c r="D8" s="20"/>
      <c r="E8" s="13" t="s">
        <v>1</v>
      </c>
      <c r="F8" s="13"/>
      <c r="G8" s="33" t="str">
        <f>'予選リーグ'!A4</f>
        <v>府中南</v>
      </c>
      <c r="H8" s="137" t="str">
        <f>'予選リーグ'!A14</f>
        <v>ストロング</v>
      </c>
      <c r="I8" s="14" t="s">
        <v>64</v>
      </c>
      <c r="J8" s="21" t="str">
        <f>'予選リーグ'!A8</f>
        <v>トリプレッタ渋谷</v>
      </c>
      <c r="K8" s="20"/>
      <c r="L8" s="13" t="s">
        <v>1</v>
      </c>
      <c r="M8" s="13"/>
      <c r="N8" s="33" t="str">
        <f>'予選リーグ'!A6</f>
        <v>府ロク</v>
      </c>
      <c r="O8" s="137" t="str">
        <f>'予選リーグ'!A16</f>
        <v>小柳まむし</v>
      </c>
      <c r="P8" s="63" t="s">
        <v>166</v>
      </c>
      <c r="Q8" s="57" t="s">
        <v>77</v>
      </c>
      <c r="R8" s="21" t="str">
        <f>'予選リーグ'!A30</f>
        <v>　東京ヴェルディ</v>
      </c>
      <c r="S8" s="20"/>
      <c r="T8" s="13" t="s">
        <v>1</v>
      </c>
      <c r="U8" s="13"/>
      <c r="V8" s="33" t="str">
        <f>'予選リーグ'!A24</f>
        <v>４BK</v>
      </c>
      <c r="W8" s="137" t="str">
        <f>'予選リーグ'!A34</f>
        <v>ＹＮキッカーズ</v>
      </c>
      <c r="X8" s="14" t="s">
        <v>87</v>
      </c>
      <c r="Y8" s="21" t="str">
        <f>'予選リーグ'!A28</f>
        <v>JSC CHIBA</v>
      </c>
      <c r="Z8" s="20"/>
      <c r="AA8" s="13" t="s">
        <v>1</v>
      </c>
      <c r="AB8" s="13"/>
      <c r="AC8" s="33" t="str">
        <f>'予選リーグ'!A26</f>
        <v>府中新町</v>
      </c>
      <c r="AD8" s="137" t="str">
        <f>'予選リーグ'!A36</f>
        <v>ＦＣ本宿</v>
      </c>
      <c r="AE8" s="82">
        <v>0.46527777777777773</v>
      </c>
    </row>
    <row r="9" spans="1:31" ht="42" customHeight="1">
      <c r="A9" s="63" t="s">
        <v>167</v>
      </c>
      <c r="B9" s="57" t="s">
        <v>55</v>
      </c>
      <c r="C9" s="21" t="str">
        <f>'予選リーグ'!A20</f>
        <v>町田JFC</v>
      </c>
      <c r="D9" s="20"/>
      <c r="E9" s="13" t="s">
        <v>46</v>
      </c>
      <c r="F9" s="13"/>
      <c r="G9" s="33" t="str">
        <f>'予選リーグ'!A14</f>
        <v>ストロング</v>
      </c>
      <c r="H9" s="137" t="str">
        <f>'予選リーグ'!A4</f>
        <v>府中南</v>
      </c>
      <c r="I9" s="14" t="s">
        <v>65</v>
      </c>
      <c r="J9" s="21" t="str">
        <f>'予選リーグ'!A18</f>
        <v>FCトッカーノ</v>
      </c>
      <c r="K9" s="20"/>
      <c r="L9" s="13" t="s">
        <v>46</v>
      </c>
      <c r="M9" s="13"/>
      <c r="N9" s="33" t="str">
        <f>'予選リーグ'!A16</f>
        <v>小柳まむし</v>
      </c>
      <c r="O9" s="137" t="str">
        <f>'予選リーグ'!A6</f>
        <v>府ロク</v>
      </c>
      <c r="P9" s="63" t="s">
        <v>167</v>
      </c>
      <c r="Q9" s="57" t="s">
        <v>78</v>
      </c>
      <c r="R9" s="21" t="str">
        <f>'予選リーグ'!A40</f>
        <v>三菱養和　巣鴨</v>
      </c>
      <c r="S9" s="20"/>
      <c r="T9" s="13" t="s">
        <v>46</v>
      </c>
      <c r="U9" s="13"/>
      <c r="V9" s="33" t="str">
        <f>'予選リーグ'!A34</f>
        <v>ＹＮキッカーズ</v>
      </c>
      <c r="W9" s="137" t="str">
        <f>'予選リーグ'!A24</f>
        <v>４BK</v>
      </c>
      <c r="X9" s="14" t="s">
        <v>88</v>
      </c>
      <c r="Y9" s="21" t="str">
        <f>'予選リーグ'!A38</f>
        <v>バディー</v>
      </c>
      <c r="Z9" s="20"/>
      <c r="AA9" s="13" t="s">
        <v>46</v>
      </c>
      <c r="AB9" s="13"/>
      <c r="AC9" s="33" t="str">
        <f>'予選リーグ'!A36</f>
        <v>ＦＣ本宿</v>
      </c>
      <c r="AD9" s="137" t="str">
        <f>'予選リーグ'!A26</f>
        <v>府中新町</v>
      </c>
      <c r="AE9" s="82">
        <v>0.4826388888888889</v>
      </c>
    </row>
    <row r="10" spans="1:30" s="8" customFormat="1" ht="21" customHeight="1">
      <c r="A10" s="7"/>
      <c r="B10" s="47"/>
      <c r="C10" s="48"/>
      <c r="D10" s="49"/>
      <c r="E10" s="50"/>
      <c r="F10" s="50"/>
      <c r="G10" s="48"/>
      <c r="H10" s="48"/>
      <c r="I10" s="48"/>
      <c r="J10" s="48"/>
      <c r="K10" s="49"/>
      <c r="L10" s="50"/>
      <c r="M10" s="50"/>
      <c r="N10" s="48"/>
      <c r="O10" s="48"/>
      <c r="P10" s="7"/>
      <c r="Q10" s="47"/>
      <c r="R10" s="48"/>
      <c r="S10" s="49"/>
      <c r="T10" s="50"/>
      <c r="U10" s="50"/>
      <c r="V10" s="48"/>
      <c r="W10" s="48"/>
      <c r="X10" s="48"/>
      <c r="Y10" s="48"/>
      <c r="Z10" s="49"/>
      <c r="AA10" s="50"/>
      <c r="AB10" s="50"/>
      <c r="AC10" s="48"/>
      <c r="AD10" s="48"/>
    </row>
    <row r="11" spans="1:30" ht="15" customHeight="1">
      <c r="A11" s="40"/>
      <c r="B11" s="41"/>
      <c r="C11" s="42"/>
      <c r="D11" s="43"/>
      <c r="E11" s="43"/>
      <c r="F11" s="43"/>
      <c r="G11" s="42"/>
      <c r="H11" s="46"/>
      <c r="I11" s="46"/>
      <c r="J11" s="45"/>
      <c r="K11" s="23"/>
      <c r="L11" s="23"/>
      <c r="M11" s="23"/>
      <c r="N11" s="45"/>
      <c r="O11" s="42"/>
      <c r="P11" s="40"/>
      <c r="Q11" s="41"/>
      <c r="R11" s="42"/>
      <c r="S11" s="43"/>
      <c r="T11" s="43"/>
      <c r="U11" s="43"/>
      <c r="V11" s="42"/>
      <c r="W11" s="46"/>
      <c r="X11" s="46"/>
      <c r="Y11" s="45"/>
      <c r="Z11" s="23"/>
      <c r="AA11" s="23"/>
      <c r="AB11" s="23"/>
      <c r="AC11" s="45"/>
      <c r="AD11" s="42"/>
    </row>
    <row r="12" spans="1:30" ht="24.75" customHeight="1">
      <c r="A12" s="1" t="s">
        <v>48</v>
      </c>
      <c r="B12" s="41"/>
      <c r="C12" s="42"/>
      <c r="D12" s="43"/>
      <c r="E12" s="43"/>
      <c r="F12" s="43"/>
      <c r="G12" s="42"/>
      <c r="H12" s="44"/>
      <c r="I12" s="44"/>
      <c r="J12" s="45"/>
      <c r="K12" s="23"/>
      <c r="L12" s="23"/>
      <c r="M12" s="23"/>
      <c r="N12" s="45"/>
      <c r="O12" s="42"/>
      <c r="P12" s="1" t="s">
        <v>48</v>
      </c>
      <c r="Q12" s="41"/>
      <c r="R12" s="42"/>
      <c r="S12" s="43"/>
      <c r="T12" s="43"/>
      <c r="U12" s="43"/>
      <c r="V12" s="42"/>
      <c r="W12" s="44"/>
      <c r="X12" s="44"/>
      <c r="Y12" s="45"/>
      <c r="Z12" s="23"/>
      <c r="AA12" s="23"/>
      <c r="AB12" s="23"/>
      <c r="AC12" s="45"/>
      <c r="AD12" s="42"/>
    </row>
    <row r="13" spans="1:30" ht="24.75" customHeight="1">
      <c r="A13" s="60"/>
      <c r="B13" s="189" t="s">
        <v>69</v>
      </c>
      <c r="C13" s="190"/>
      <c r="D13" s="190"/>
      <c r="E13" s="190"/>
      <c r="F13" s="190"/>
      <c r="G13" s="191"/>
      <c r="H13" s="11" t="s">
        <v>9</v>
      </c>
      <c r="I13" s="189" t="s">
        <v>70</v>
      </c>
      <c r="J13" s="190"/>
      <c r="K13" s="190"/>
      <c r="L13" s="190"/>
      <c r="M13" s="190"/>
      <c r="N13" s="191"/>
      <c r="O13" s="11" t="s">
        <v>9</v>
      </c>
      <c r="P13" s="10"/>
      <c r="Q13" s="189" t="s">
        <v>71</v>
      </c>
      <c r="R13" s="190"/>
      <c r="S13" s="190"/>
      <c r="T13" s="190"/>
      <c r="U13" s="190"/>
      <c r="V13" s="191"/>
      <c r="W13" s="11" t="s">
        <v>9</v>
      </c>
      <c r="X13" s="189" t="s">
        <v>72</v>
      </c>
      <c r="Y13" s="190"/>
      <c r="Z13" s="190"/>
      <c r="AA13" s="190"/>
      <c r="AB13" s="190"/>
      <c r="AC13" s="191"/>
      <c r="AD13" s="11" t="s">
        <v>9</v>
      </c>
    </row>
    <row r="14" spans="1:31" ht="41.25" customHeight="1">
      <c r="A14" s="64" t="s">
        <v>168</v>
      </c>
      <c r="B14" s="53" t="s">
        <v>56</v>
      </c>
      <c r="C14" s="70" t="s">
        <v>92</v>
      </c>
      <c r="D14" s="20"/>
      <c r="E14" s="13" t="s">
        <v>45</v>
      </c>
      <c r="F14" s="13"/>
      <c r="G14" s="71" t="s">
        <v>93</v>
      </c>
      <c r="H14" s="19" t="s">
        <v>100</v>
      </c>
      <c r="I14" s="53" t="s">
        <v>66</v>
      </c>
      <c r="J14" s="72" t="s">
        <v>94</v>
      </c>
      <c r="K14" s="20"/>
      <c r="L14" s="13" t="s">
        <v>1</v>
      </c>
      <c r="M14" s="13"/>
      <c r="N14" s="73" t="s">
        <v>95</v>
      </c>
      <c r="O14" s="138" t="s">
        <v>101</v>
      </c>
      <c r="P14" s="64" t="s">
        <v>168</v>
      </c>
      <c r="Q14" s="53" t="s">
        <v>79</v>
      </c>
      <c r="R14" s="70" t="s">
        <v>96</v>
      </c>
      <c r="S14" s="20"/>
      <c r="T14" s="13" t="s">
        <v>45</v>
      </c>
      <c r="U14" s="13"/>
      <c r="V14" s="71" t="s">
        <v>97</v>
      </c>
      <c r="W14" s="138" t="s">
        <v>104</v>
      </c>
      <c r="X14" s="53" t="s">
        <v>89</v>
      </c>
      <c r="Y14" s="72" t="s">
        <v>98</v>
      </c>
      <c r="Z14" s="20"/>
      <c r="AA14" s="13" t="s">
        <v>1</v>
      </c>
      <c r="AB14" s="13"/>
      <c r="AC14" s="73" t="s">
        <v>99</v>
      </c>
      <c r="AD14" s="138" t="s">
        <v>105</v>
      </c>
      <c r="AE14" s="82">
        <v>0.5104166666666666</v>
      </c>
    </row>
    <row r="15" spans="1:31" ht="41.25" customHeight="1">
      <c r="A15" s="62" t="s">
        <v>169</v>
      </c>
      <c r="B15" s="54" t="s">
        <v>57</v>
      </c>
      <c r="C15" s="70" t="s">
        <v>102</v>
      </c>
      <c r="D15" s="20"/>
      <c r="E15" s="13" t="s">
        <v>45</v>
      </c>
      <c r="F15" s="13"/>
      <c r="G15" s="71" t="s">
        <v>106</v>
      </c>
      <c r="H15" s="19" t="s">
        <v>107</v>
      </c>
      <c r="I15" s="54" t="s">
        <v>67</v>
      </c>
      <c r="J15" s="72" t="s">
        <v>103</v>
      </c>
      <c r="K15" s="20"/>
      <c r="L15" s="13" t="s">
        <v>1</v>
      </c>
      <c r="M15" s="13"/>
      <c r="N15" s="73" t="s">
        <v>108</v>
      </c>
      <c r="O15" s="19" t="s">
        <v>109</v>
      </c>
      <c r="P15" s="62" t="s">
        <v>169</v>
      </c>
      <c r="Q15" s="54" t="s">
        <v>80</v>
      </c>
      <c r="R15" s="70" t="s">
        <v>100</v>
      </c>
      <c r="S15" s="20"/>
      <c r="T15" s="13" t="s">
        <v>45</v>
      </c>
      <c r="U15" s="13"/>
      <c r="V15" s="71" t="s">
        <v>110</v>
      </c>
      <c r="W15" s="19" t="s">
        <v>111</v>
      </c>
      <c r="X15" s="54" t="s">
        <v>90</v>
      </c>
      <c r="Y15" s="72" t="s">
        <v>101</v>
      </c>
      <c r="Z15" s="20"/>
      <c r="AA15" s="13" t="s">
        <v>1</v>
      </c>
      <c r="AB15" s="13"/>
      <c r="AC15" s="73" t="s">
        <v>105</v>
      </c>
      <c r="AD15" s="19" t="s">
        <v>112</v>
      </c>
      <c r="AE15" s="82">
        <v>0.5381944444444444</v>
      </c>
    </row>
    <row r="16" spans="1:31" ht="42" customHeight="1">
      <c r="A16" s="63" t="s">
        <v>170</v>
      </c>
      <c r="B16" s="55" t="s">
        <v>58</v>
      </c>
      <c r="C16" s="70" t="s">
        <v>113</v>
      </c>
      <c r="D16" s="20"/>
      <c r="E16" s="13" t="s">
        <v>1</v>
      </c>
      <c r="F16" s="13"/>
      <c r="G16" s="71" t="s">
        <v>114</v>
      </c>
      <c r="H16" s="19" t="s">
        <v>115</v>
      </c>
      <c r="I16" s="55" t="s">
        <v>68</v>
      </c>
      <c r="J16" s="70" t="s">
        <v>116</v>
      </c>
      <c r="K16" s="20"/>
      <c r="L16" s="13" t="s">
        <v>1</v>
      </c>
      <c r="M16" s="13"/>
      <c r="N16" s="71" t="s">
        <v>117</v>
      </c>
      <c r="O16" s="19" t="s">
        <v>118</v>
      </c>
      <c r="P16" s="63" t="s">
        <v>170</v>
      </c>
      <c r="Q16" s="55" t="s">
        <v>81</v>
      </c>
      <c r="R16" s="70" t="s">
        <v>119</v>
      </c>
      <c r="S16" s="20"/>
      <c r="T16" s="13" t="s">
        <v>1</v>
      </c>
      <c r="U16" s="13"/>
      <c r="V16" s="71" t="s">
        <v>120</v>
      </c>
      <c r="W16" s="19" t="s">
        <v>121</v>
      </c>
      <c r="X16" s="55" t="s">
        <v>134</v>
      </c>
      <c r="Y16" s="70" t="s">
        <v>122</v>
      </c>
      <c r="Z16" s="20"/>
      <c r="AA16" s="13" t="s">
        <v>1</v>
      </c>
      <c r="AB16" s="13"/>
      <c r="AC16" s="71" t="s">
        <v>123</v>
      </c>
      <c r="AD16" s="19" t="s">
        <v>124</v>
      </c>
      <c r="AE16" s="82">
        <v>0.5659722222222222</v>
      </c>
    </row>
    <row r="17" spans="1:31" ht="42" customHeight="1">
      <c r="A17" s="63" t="s">
        <v>171</v>
      </c>
      <c r="B17" s="55" t="s">
        <v>59</v>
      </c>
      <c r="C17" s="70" t="s">
        <v>125</v>
      </c>
      <c r="D17" s="20"/>
      <c r="E17" s="13" t="s">
        <v>1</v>
      </c>
      <c r="F17" s="13"/>
      <c r="G17" s="71" t="s">
        <v>126</v>
      </c>
      <c r="H17" s="19" t="s">
        <v>0</v>
      </c>
      <c r="I17" s="55" t="s">
        <v>144</v>
      </c>
      <c r="J17" s="70" t="s">
        <v>127</v>
      </c>
      <c r="K17" s="20"/>
      <c r="L17" s="13" t="s">
        <v>1</v>
      </c>
      <c r="M17" s="13"/>
      <c r="N17" s="71" t="s">
        <v>128</v>
      </c>
      <c r="O17" s="19" t="s">
        <v>0</v>
      </c>
      <c r="P17" s="63" t="s">
        <v>171</v>
      </c>
      <c r="Q17" s="55" t="s">
        <v>82</v>
      </c>
      <c r="R17" s="70" t="s">
        <v>129</v>
      </c>
      <c r="S17" s="20"/>
      <c r="T17" s="13" t="s">
        <v>1</v>
      </c>
      <c r="U17" s="13"/>
      <c r="V17" s="71" t="s">
        <v>130</v>
      </c>
      <c r="W17" s="19" t="s">
        <v>131</v>
      </c>
      <c r="X17" s="55" t="s">
        <v>91</v>
      </c>
      <c r="Y17" s="70" t="s">
        <v>132</v>
      </c>
      <c r="Z17" s="20"/>
      <c r="AA17" s="13" t="s">
        <v>1</v>
      </c>
      <c r="AB17" s="13"/>
      <c r="AC17" s="71" t="s">
        <v>133</v>
      </c>
      <c r="AD17" s="19" t="s">
        <v>135</v>
      </c>
      <c r="AE17" s="82">
        <v>0.59375</v>
      </c>
    </row>
    <row r="18" spans="1:30" ht="21" customHeight="1">
      <c r="A18" s="58"/>
      <c r="B18" s="59"/>
      <c r="C18" s="48"/>
      <c r="D18" s="49"/>
      <c r="E18" s="50"/>
      <c r="F18" s="50"/>
      <c r="G18" s="48"/>
      <c r="H18" s="48"/>
      <c r="I18" s="59"/>
      <c r="J18" s="48"/>
      <c r="K18" s="49"/>
      <c r="L18" s="50"/>
      <c r="M18" s="50"/>
      <c r="N18" s="48"/>
      <c r="O18" s="48"/>
      <c r="P18" s="58"/>
      <c r="Q18" s="59"/>
      <c r="R18" s="48"/>
      <c r="S18" s="49"/>
      <c r="T18" s="50"/>
      <c r="U18" s="50"/>
      <c r="V18" s="48"/>
      <c r="W18" s="48"/>
      <c r="X18" s="59"/>
      <c r="Y18" s="48"/>
      <c r="Z18" s="49"/>
      <c r="AA18" s="50"/>
      <c r="AB18" s="50"/>
      <c r="AC18" s="48"/>
      <c r="AD18" s="48"/>
    </row>
    <row r="19" spans="1:31" ht="42" customHeight="1">
      <c r="A19" s="192" t="s">
        <v>218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 t="s">
        <v>218</v>
      </c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8"/>
    </row>
    <row r="20" spans="1:31" ht="21.7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8"/>
    </row>
    <row r="21" spans="1:31" ht="66" customHeight="1">
      <c r="A21" s="192" t="s">
        <v>215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 t="s">
        <v>214</v>
      </c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8"/>
    </row>
  </sheetData>
  <sheetProtection/>
  <mergeCells count="12">
    <mergeCell ref="P19:AD19"/>
    <mergeCell ref="P21:AD21"/>
    <mergeCell ref="A19:O19"/>
    <mergeCell ref="A21:O21"/>
    <mergeCell ref="Q13:V13"/>
    <mergeCell ref="X13:AC13"/>
    <mergeCell ref="Q3:V3"/>
    <mergeCell ref="X3:AC3"/>
    <mergeCell ref="B3:G3"/>
    <mergeCell ref="I3:N3"/>
    <mergeCell ref="B13:G13"/>
    <mergeCell ref="I13:N13"/>
  </mergeCells>
  <printOptions horizontalCentered="1"/>
  <pageMargins left="0.57" right="0.23" top="0.7874015748031497" bottom="0.35433070866141736" header="0.4330708661417323" footer="0.3149606299212598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8"/>
  <sheetViews>
    <sheetView showGridLines="0" zoomScale="75" zoomScaleNormal="75" zoomScalePageLayoutView="0" workbookViewId="0" topLeftCell="A44">
      <selection activeCell="C21" sqref="C21:E21"/>
    </sheetView>
  </sheetViews>
  <sheetFormatPr defaultColWidth="8.875" defaultRowHeight="13.5"/>
  <cols>
    <col min="1" max="1" width="2.875" style="15" customWidth="1"/>
    <col min="2" max="6" width="10.375" style="15" customWidth="1"/>
    <col min="7" max="7" width="2.875" style="15" customWidth="1"/>
    <col min="8" max="11" width="10.375" style="15" customWidth="1"/>
    <col min="12" max="16384" width="8.875" style="15" customWidth="1"/>
  </cols>
  <sheetData>
    <row r="1" spans="1:11" ht="18" customHeight="1">
      <c r="A1" s="211" t="s">
        <v>154</v>
      </c>
      <c r="B1" s="212"/>
      <c r="C1" s="212"/>
      <c r="D1" s="212"/>
      <c r="E1" s="213"/>
      <c r="F1" s="22"/>
      <c r="G1" s="211" t="s">
        <v>154</v>
      </c>
      <c r="H1" s="212"/>
      <c r="I1" s="212"/>
      <c r="J1" s="212"/>
      <c r="K1" s="213"/>
    </row>
    <row r="2" spans="1:11" ht="16.5" customHeight="1">
      <c r="A2" s="205" t="s">
        <v>10</v>
      </c>
      <c r="B2" s="206"/>
      <c r="C2" s="202" t="str">
        <f>'時程 '!H4</f>
        <v>ストロング</v>
      </c>
      <c r="D2" s="203"/>
      <c r="E2" s="204"/>
      <c r="F2" s="7"/>
      <c r="G2" s="205" t="s">
        <v>10</v>
      </c>
      <c r="H2" s="206"/>
      <c r="I2" s="202" t="str">
        <f>'時程 '!O4</f>
        <v>小柳まむし</v>
      </c>
      <c r="J2" s="203"/>
      <c r="K2" s="204"/>
    </row>
    <row r="3" spans="1:11" ht="16.5" customHeight="1">
      <c r="A3" s="208" t="s">
        <v>11</v>
      </c>
      <c r="B3" s="209"/>
      <c r="C3" s="199" t="str">
        <f>'時程 '!B3</f>
        <v>第１コート</v>
      </c>
      <c r="D3" s="200"/>
      <c r="E3" s="201"/>
      <c r="F3" s="23"/>
      <c r="G3" s="208" t="s">
        <v>11</v>
      </c>
      <c r="H3" s="209"/>
      <c r="I3" s="199" t="str">
        <f>'時程 '!I3:N3</f>
        <v>第２コート</v>
      </c>
      <c r="J3" s="200"/>
      <c r="K3" s="201"/>
    </row>
    <row r="4" spans="1:11" ht="16.5" customHeight="1">
      <c r="A4" s="193" t="s">
        <v>12</v>
      </c>
      <c r="B4" s="24" t="s">
        <v>13</v>
      </c>
      <c r="C4" s="196">
        <f>'時程 '!AE4</f>
        <v>0.3958333333333333</v>
      </c>
      <c r="D4" s="197"/>
      <c r="E4" s="198"/>
      <c r="F4" s="23"/>
      <c r="G4" s="193" t="s">
        <v>12</v>
      </c>
      <c r="H4" s="24" t="s">
        <v>13</v>
      </c>
      <c r="I4" s="196">
        <f>'時程 '!AE4</f>
        <v>0.3958333333333333</v>
      </c>
      <c r="J4" s="197"/>
      <c r="K4" s="198"/>
    </row>
    <row r="5" spans="1:11" ht="12.75" customHeight="1">
      <c r="A5" s="194"/>
      <c r="B5" s="25" t="s">
        <v>14</v>
      </c>
      <c r="C5" s="25" t="s">
        <v>15</v>
      </c>
      <c r="D5" s="25" t="s">
        <v>16</v>
      </c>
      <c r="E5" s="26" t="s">
        <v>17</v>
      </c>
      <c r="F5" s="7"/>
      <c r="G5" s="194"/>
      <c r="H5" s="25" t="s">
        <v>14</v>
      </c>
      <c r="I5" s="25" t="s">
        <v>15</v>
      </c>
      <c r="J5" s="25" t="s">
        <v>16</v>
      </c>
      <c r="K5" s="26" t="s">
        <v>17</v>
      </c>
    </row>
    <row r="6" spans="1:11" ht="39.75" customHeight="1">
      <c r="A6" s="194"/>
      <c r="B6" s="27" t="str">
        <f>'時程 '!C4</f>
        <v>府中南</v>
      </c>
      <c r="C6" s="24"/>
      <c r="D6" s="24"/>
      <c r="E6" s="28"/>
      <c r="F6" s="7"/>
      <c r="G6" s="194"/>
      <c r="H6" s="27" t="str">
        <f>'時程 '!J4</f>
        <v>トリプレッタ渋谷</v>
      </c>
      <c r="I6" s="24"/>
      <c r="J6" s="24"/>
      <c r="K6" s="28"/>
    </row>
    <row r="7" spans="1:11" ht="39.75" customHeight="1" thickBot="1">
      <c r="A7" s="195"/>
      <c r="B7" s="29" t="str">
        <f>'時程 '!G4</f>
        <v>府ロク</v>
      </c>
      <c r="C7" s="30"/>
      <c r="D7" s="30"/>
      <c r="E7" s="31"/>
      <c r="F7" s="7"/>
      <c r="G7" s="195"/>
      <c r="H7" s="29" t="str">
        <f>'時程 '!N4</f>
        <v>三菱養和　調布</v>
      </c>
      <c r="I7" s="30"/>
      <c r="J7" s="30"/>
      <c r="K7" s="31"/>
    </row>
    <row r="8" spans="1:11" ht="16.5" customHeight="1">
      <c r="A8" s="207" t="s">
        <v>153</v>
      </c>
      <c r="B8" s="207"/>
      <c r="C8" s="207"/>
      <c r="D8" s="207"/>
      <c r="E8" s="207"/>
      <c r="F8" s="22"/>
      <c r="G8" s="207" t="s">
        <v>153</v>
      </c>
      <c r="H8" s="207"/>
      <c r="I8" s="207"/>
      <c r="J8" s="207"/>
      <c r="K8" s="207"/>
    </row>
    <row r="9" spans="1:11" ht="14.25" thickBot="1">
      <c r="A9" s="210"/>
      <c r="B9" s="210"/>
      <c r="C9" s="210"/>
      <c r="D9" s="210"/>
      <c r="E9" s="210"/>
      <c r="F9" s="7"/>
      <c r="G9" s="210"/>
      <c r="H9" s="210"/>
      <c r="I9" s="210"/>
      <c r="J9" s="210"/>
      <c r="K9" s="210"/>
    </row>
    <row r="10" spans="1:11" ht="18" customHeight="1">
      <c r="A10" s="211" t="s">
        <v>154</v>
      </c>
      <c r="B10" s="212"/>
      <c r="C10" s="212"/>
      <c r="D10" s="212"/>
      <c r="E10" s="213"/>
      <c r="F10" s="22"/>
      <c r="G10" s="211" t="s">
        <v>154</v>
      </c>
      <c r="H10" s="212"/>
      <c r="I10" s="212"/>
      <c r="J10" s="212"/>
      <c r="K10" s="213"/>
    </row>
    <row r="11" spans="1:11" ht="16.5" customHeight="1">
      <c r="A11" s="205" t="s">
        <v>10</v>
      </c>
      <c r="B11" s="206"/>
      <c r="C11" s="202" t="str">
        <f>'時程 '!W4</f>
        <v>ＹＮキッカーズ</v>
      </c>
      <c r="D11" s="203"/>
      <c r="E11" s="204"/>
      <c r="F11" s="7"/>
      <c r="G11" s="205" t="s">
        <v>10</v>
      </c>
      <c r="H11" s="206"/>
      <c r="I11" s="202" t="str">
        <f>'時程 '!AD4</f>
        <v>ＦＣ本宿</v>
      </c>
      <c r="J11" s="203"/>
      <c r="K11" s="204"/>
    </row>
    <row r="12" spans="1:11" ht="16.5" customHeight="1">
      <c r="A12" s="208" t="s">
        <v>11</v>
      </c>
      <c r="B12" s="209"/>
      <c r="C12" s="199" t="str">
        <f>'時程 '!Q3</f>
        <v>第３コート</v>
      </c>
      <c r="D12" s="200"/>
      <c r="E12" s="201"/>
      <c r="F12" s="23"/>
      <c r="G12" s="208" t="s">
        <v>11</v>
      </c>
      <c r="H12" s="209"/>
      <c r="I12" s="199" t="str">
        <f>'時程 '!X3</f>
        <v>第４コート</v>
      </c>
      <c r="J12" s="200"/>
      <c r="K12" s="201"/>
    </row>
    <row r="13" spans="1:11" ht="16.5" customHeight="1">
      <c r="A13" s="193" t="s">
        <v>12</v>
      </c>
      <c r="B13" s="24" t="s">
        <v>13</v>
      </c>
      <c r="C13" s="196">
        <f>'時程 '!AE4</f>
        <v>0.3958333333333333</v>
      </c>
      <c r="D13" s="197"/>
      <c r="E13" s="198"/>
      <c r="F13" s="23"/>
      <c r="G13" s="193" t="s">
        <v>12</v>
      </c>
      <c r="H13" s="24" t="s">
        <v>13</v>
      </c>
      <c r="I13" s="196">
        <f>C13</f>
        <v>0.3958333333333333</v>
      </c>
      <c r="J13" s="197"/>
      <c r="K13" s="198"/>
    </row>
    <row r="14" spans="1:11" ht="12.75" customHeight="1">
      <c r="A14" s="194"/>
      <c r="B14" s="25" t="s">
        <v>14</v>
      </c>
      <c r="C14" s="25" t="s">
        <v>15</v>
      </c>
      <c r="D14" s="25" t="s">
        <v>16</v>
      </c>
      <c r="E14" s="26" t="s">
        <v>17</v>
      </c>
      <c r="F14" s="7"/>
      <c r="G14" s="194"/>
      <c r="H14" s="25" t="s">
        <v>14</v>
      </c>
      <c r="I14" s="25" t="s">
        <v>15</v>
      </c>
      <c r="J14" s="25" t="s">
        <v>16</v>
      </c>
      <c r="K14" s="26" t="s">
        <v>17</v>
      </c>
    </row>
    <row r="15" spans="1:11" ht="39.75" customHeight="1">
      <c r="A15" s="194"/>
      <c r="B15" s="27" t="str">
        <f>'時程 '!R4</f>
        <v>４BK</v>
      </c>
      <c r="C15" s="24"/>
      <c r="D15" s="24"/>
      <c r="E15" s="28"/>
      <c r="F15" s="7"/>
      <c r="G15" s="194"/>
      <c r="H15" s="27" t="str">
        <f>'時程 '!Y4</f>
        <v>JSC CHIBA</v>
      </c>
      <c r="I15" s="24"/>
      <c r="J15" s="24"/>
      <c r="K15" s="28"/>
    </row>
    <row r="16" spans="1:11" ht="39.75" customHeight="1" thickBot="1">
      <c r="A16" s="195"/>
      <c r="B16" s="29" t="str">
        <f>'時程 '!V4</f>
        <v>府中新町</v>
      </c>
      <c r="C16" s="30"/>
      <c r="D16" s="30"/>
      <c r="E16" s="31"/>
      <c r="F16" s="7"/>
      <c r="G16" s="195"/>
      <c r="H16" s="29" t="str">
        <f>'時程 '!AC4</f>
        <v>　東京ヴェルディ</v>
      </c>
      <c r="I16" s="30"/>
      <c r="J16" s="30"/>
      <c r="K16" s="31"/>
    </row>
    <row r="17" spans="1:11" ht="16.5" customHeight="1">
      <c r="A17" s="207" t="s">
        <v>153</v>
      </c>
      <c r="B17" s="207"/>
      <c r="C17" s="207"/>
      <c r="D17" s="207"/>
      <c r="E17" s="207"/>
      <c r="F17" s="22"/>
      <c r="G17" s="207" t="s">
        <v>153</v>
      </c>
      <c r="H17" s="207"/>
      <c r="I17" s="207"/>
      <c r="J17" s="207"/>
      <c r="K17" s="207"/>
    </row>
    <row r="18" spans="1:11" ht="14.25" thickBot="1">
      <c r="A18" s="210"/>
      <c r="B18" s="210"/>
      <c r="C18" s="210"/>
      <c r="D18" s="210"/>
      <c r="E18" s="210"/>
      <c r="F18" s="7"/>
      <c r="G18" s="210"/>
      <c r="H18" s="210"/>
      <c r="I18" s="210"/>
      <c r="J18" s="210"/>
      <c r="K18" s="210"/>
    </row>
    <row r="19" spans="1:11" ht="18" customHeight="1">
      <c r="A19" s="211" t="s">
        <v>154</v>
      </c>
      <c r="B19" s="212"/>
      <c r="C19" s="212"/>
      <c r="D19" s="212"/>
      <c r="E19" s="213"/>
      <c r="F19" s="22"/>
      <c r="G19" s="211" t="s">
        <v>154</v>
      </c>
      <c r="H19" s="212"/>
      <c r="I19" s="212"/>
      <c r="J19" s="212"/>
      <c r="K19" s="213"/>
    </row>
    <row r="20" spans="1:11" ht="16.5" customHeight="1">
      <c r="A20" s="205" t="s">
        <v>10</v>
      </c>
      <c r="B20" s="206"/>
      <c r="C20" s="202" t="str">
        <f>'時程 '!H5</f>
        <v>府中南</v>
      </c>
      <c r="D20" s="203"/>
      <c r="E20" s="204"/>
      <c r="F20" s="7"/>
      <c r="G20" s="205" t="s">
        <v>10</v>
      </c>
      <c r="H20" s="206"/>
      <c r="I20" s="202" t="str">
        <f>'時程 '!O5</f>
        <v>府ロク</v>
      </c>
      <c r="J20" s="203"/>
      <c r="K20" s="204"/>
    </row>
    <row r="21" spans="1:11" ht="16.5" customHeight="1">
      <c r="A21" s="208" t="s">
        <v>11</v>
      </c>
      <c r="B21" s="209"/>
      <c r="C21" s="199" t="str">
        <f>C3</f>
        <v>第１コート</v>
      </c>
      <c r="D21" s="200"/>
      <c r="E21" s="201"/>
      <c r="F21" s="23"/>
      <c r="G21" s="208" t="s">
        <v>11</v>
      </c>
      <c r="H21" s="209"/>
      <c r="I21" s="199" t="str">
        <f>I3</f>
        <v>第２コート</v>
      </c>
      <c r="J21" s="200"/>
      <c r="K21" s="201"/>
    </row>
    <row r="22" spans="1:11" ht="16.5" customHeight="1">
      <c r="A22" s="193" t="s">
        <v>12</v>
      </c>
      <c r="B22" s="24" t="s">
        <v>13</v>
      </c>
      <c r="C22" s="196">
        <f>'時程 '!AE5</f>
        <v>0.4131944444444444</v>
      </c>
      <c r="D22" s="197"/>
      <c r="E22" s="198"/>
      <c r="F22" s="23"/>
      <c r="G22" s="193" t="s">
        <v>12</v>
      </c>
      <c r="H22" s="24" t="s">
        <v>13</v>
      </c>
      <c r="I22" s="196">
        <f>C22</f>
        <v>0.4131944444444444</v>
      </c>
      <c r="J22" s="197"/>
      <c r="K22" s="198"/>
    </row>
    <row r="23" spans="1:11" ht="12.75" customHeight="1">
      <c r="A23" s="194"/>
      <c r="B23" s="25" t="s">
        <v>14</v>
      </c>
      <c r="C23" s="25" t="s">
        <v>15</v>
      </c>
      <c r="D23" s="25" t="s">
        <v>16</v>
      </c>
      <c r="E23" s="26" t="s">
        <v>17</v>
      </c>
      <c r="F23" s="7"/>
      <c r="G23" s="194"/>
      <c r="H23" s="25" t="s">
        <v>14</v>
      </c>
      <c r="I23" s="25" t="s">
        <v>15</v>
      </c>
      <c r="J23" s="25" t="s">
        <v>16</v>
      </c>
      <c r="K23" s="26" t="s">
        <v>17</v>
      </c>
    </row>
    <row r="24" spans="1:11" ht="39.75" customHeight="1">
      <c r="A24" s="194"/>
      <c r="B24" s="27" t="str">
        <f>'時程 '!C5</f>
        <v>ストロング</v>
      </c>
      <c r="C24" s="24"/>
      <c r="D24" s="24"/>
      <c r="E24" s="28"/>
      <c r="F24" s="7"/>
      <c r="G24" s="194"/>
      <c r="H24" s="27" t="str">
        <f>'時程 '!J5</f>
        <v>FCトッカーノ</v>
      </c>
      <c r="I24" s="24"/>
      <c r="J24" s="24"/>
      <c r="K24" s="28"/>
    </row>
    <row r="25" spans="1:11" ht="39.75" customHeight="1" thickBot="1">
      <c r="A25" s="195"/>
      <c r="B25" s="29" t="str">
        <f>'時程 '!G5</f>
        <v>小柳まむし</v>
      </c>
      <c r="C25" s="30"/>
      <c r="D25" s="30"/>
      <c r="E25" s="31"/>
      <c r="F25" s="7"/>
      <c r="G25" s="195"/>
      <c r="H25" s="29" t="str">
        <f>'時程 '!N5</f>
        <v>町田JFC</v>
      </c>
      <c r="I25" s="30"/>
      <c r="J25" s="30"/>
      <c r="K25" s="31"/>
    </row>
    <row r="26" spans="1:11" ht="16.5" customHeight="1">
      <c r="A26" s="207" t="s">
        <v>153</v>
      </c>
      <c r="B26" s="207"/>
      <c r="C26" s="207"/>
      <c r="D26" s="207"/>
      <c r="E26" s="207"/>
      <c r="F26" s="22"/>
      <c r="G26" s="207" t="s">
        <v>153</v>
      </c>
      <c r="H26" s="207"/>
      <c r="I26" s="207"/>
      <c r="J26" s="207"/>
      <c r="K26" s="207"/>
    </row>
    <row r="27" spans="1:11" ht="14.25" thickBot="1">
      <c r="A27" s="210"/>
      <c r="B27" s="210"/>
      <c r="C27" s="210"/>
      <c r="D27" s="210"/>
      <c r="E27" s="210"/>
      <c r="F27" s="7"/>
      <c r="G27" s="210"/>
      <c r="H27" s="210"/>
      <c r="I27" s="210"/>
      <c r="J27" s="210"/>
      <c r="K27" s="210"/>
    </row>
    <row r="28" spans="1:11" ht="18" customHeight="1">
      <c r="A28" s="211" t="s">
        <v>154</v>
      </c>
      <c r="B28" s="212"/>
      <c r="C28" s="212"/>
      <c r="D28" s="212"/>
      <c r="E28" s="213"/>
      <c r="F28" s="22"/>
      <c r="G28" s="211" t="s">
        <v>154</v>
      </c>
      <c r="H28" s="212"/>
      <c r="I28" s="212"/>
      <c r="J28" s="212"/>
      <c r="K28" s="213"/>
    </row>
    <row r="29" spans="1:11" ht="16.5" customHeight="1">
      <c r="A29" s="205" t="s">
        <v>10</v>
      </c>
      <c r="B29" s="206"/>
      <c r="C29" s="202" t="str">
        <f>'時程 '!W5</f>
        <v>４BK</v>
      </c>
      <c r="D29" s="203"/>
      <c r="E29" s="204"/>
      <c r="F29" s="7"/>
      <c r="G29" s="205" t="s">
        <v>10</v>
      </c>
      <c r="H29" s="206"/>
      <c r="I29" s="202" t="str">
        <f>'時程 '!AD5</f>
        <v>府中新町</v>
      </c>
      <c r="J29" s="203"/>
      <c r="K29" s="204"/>
    </row>
    <row r="30" spans="1:11" ht="16.5" customHeight="1">
      <c r="A30" s="208" t="s">
        <v>11</v>
      </c>
      <c r="B30" s="209"/>
      <c r="C30" s="199" t="str">
        <f>C12</f>
        <v>第３コート</v>
      </c>
      <c r="D30" s="200"/>
      <c r="E30" s="201"/>
      <c r="F30" s="23"/>
      <c r="G30" s="208" t="s">
        <v>11</v>
      </c>
      <c r="H30" s="209"/>
      <c r="I30" s="199" t="str">
        <f>I12</f>
        <v>第４コート</v>
      </c>
      <c r="J30" s="200"/>
      <c r="K30" s="201"/>
    </row>
    <row r="31" spans="1:11" ht="16.5" customHeight="1">
      <c r="A31" s="193" t="s">
        <v>12</v>
      </c>
      <c r="B31" s="24" t="s">
        <v>13</v>
      </c>
      <c r="C31" s="196">
        <f>C22</f>
        <v>0.4131944444444444</v>
      </c>
      <c r="D31" s="197"/>
      <c r="E31" s="198"/>
      <c r="F31" s="23"/>
      <c r="G31" s="193" t="s">
        <v>12</v>
      </c>
      <c r="H31" s="24" t="s">
        <v>13</v>
      </c>
      <c r="I31" s="196">
        <f>I22</f>
        <v>0.4131944444444444</v>
      </c>
      <c r="J31" s="197"/>
      <c r="K31" s="198"/>
    </row>
    <row r="32" spans="1:11" ht="12.75" customHeight="1">
      <c r="A32" s="194"/>
      <c r="B32" s="25" t="s">
        <v>14</v>
      </c>
      <c r="C32" s="25" t="s">
        <v>15</v>
      </c>
      <c r="D32" s="25" t="s">
        <v>16</v>
      </c>
      <c r="E32" s="26" t="s">
        <v>17</v>
      </c>
      <c r="F32" s="7"/>
      <c r="G32" s="194"/>
      <c r="H32" s="25" t="s">
        <v>14</v>
      </c>
      <c r="I32" s="25" t="s">
        <v>15</v>
      </c>
      <c r="J32" s="25" t="s">
        <v>16</v>
      </c>
      <c r="K32" s="26" t="s">
        <v>17</v>
      </c>
    </row>
    <row r="33" spans="1:11" ht="39.75" customHeight="1">
      <c r="A33" s="194"/>
      <c r="B33" s="27" t="str">
        <f>'時程 '!R5</f>
        <v>ＹＮキッカーズ</v>
      </c>
      <c r="C33" s="24"/>
      <c r="D33" s="24"/>
      <c r="E33" s="28"/>
      <c r="F33" s="7"/>
      <c r="G33" s="194"/>
      <c r="H33" s="27" t="str">
        <f>'時程 '!Y5</f>
        <v>バディー</v>
      </c>
      <c r="I33" s="24"/>
      <c r="J33" s="24"/>
      <c r="K33" s="28"/>
    </row>
    <row r="34" spans="1:11" ht="39.75" customHeight="1" thickBot="1">
      <c r="A34" s="195"/>
      <c r="B34" s="29" t="str">
        <f>'時程 '!V5</f>
        <v>ＦＣ本宿</v>
      </c>
      <c r="C34" s="30"/>
      <c r="D34" s="30"/>
      <c r="E34" s="31"/>
      <c r="F34" s="7"/>
      <c r="G34" s="195"/>
      <c r="H34" s="29" t="str">
        <f>'時程 '!AC5</f>
        <v>三菱養和　巣鴨</v>
      </c>
      <c r="I34" s="30"/>
      <c r="J34" s="30"/>
      <c r="K34" s="31"/>
    </row>
    <row r="35" spans="1:11" ht="16.5" customHeight="1">
      <c r="A35" s="207" t="s">
        <v>153</v>
      </c>
      <c r="B35" s="207"/>
      <c r="C35" s="207"/>
      <c r="D35" s="207"/>
      <c r="E35" s="207"/>
      <c r="F35" s="22"/>
      <c r="G35" s="207" t="s">
        <v>153</v>
      </c>
      <c r="H35" s="207"/>
      <c r="I35" s="207"/>
      <c r="J35" s="207"/>
      <c r="K35" s="207"/>
    </row>
    <row r="36" spans="1:11" ht="14.25" thickBot="1">
      <c r="A36" s="214"/>
      <c r="B36" s="214"/>
      <c r="C36" s="214"/>
      <c r="D36" s="214"/>
      <c r="E36" s="214"/>
      <c r="F36" s="7"/>
      <c r="G36" s="214"/>
      <c r="H36" s="214"/>
      <c r="I36" s="214"/>
      <c r="J36" s="214"/>
      <c r="K36" s="214"/>
    </row>
    <row r="37" spans="1:11" ht="18" customHeight="1">
      <c r="A37" s="211" t="s">
        <v>154</v>
      </c>
      <c r="B37" s="212"/>
      <c r="C37" s="212"/>
      <c r="D37" s="212"/>
      <c r="E37" s="213"/>
      <c r="F37" s="22"/>
      <c r="G37" s="211" t="s">
        <v>154</v>
      </c>
      <c r="H37" s="212"/>
      <c r="I37" s="212"/>
      <c r="J37" s="212"/>
      <c r="K37" s="213"/>
    </row>
    <row r="38" spans="1:11" ht="16.5" customHeight="1">
      <c r="A38" s="205" t="s">
        <v>10</v>
      </c>
      <c r="B38" s="206"/>
      <c r="C38" s="202" t="str">
        <f>'時程 '!H6</f>
        <v>FCトッカーノ</v>
      </c>
      <c r="D38" s="203"/>
      <c r="E38" s="204"/>
      <c r="F38" s="7"/>
      <c r="G38" s="205" t="s">
        <v>10</v>
      </c>
      <c r="H38" s="206"/>
      <c r="I38" s="202" t="str">
        <f>'時程 '!O6</f>
        <v>町田JFC</v>
      </c>
      <c r="J38" s="203"/>
      <c r="K38" s="204"/>
    </row>
    <row r="39" spans="1:11" ht="16.5" customHeight="1">
      <c r="A39" s="208" t="s">
        <v>11</v>
      </c>
      <c r="B39" s="209"/>
      <c r="C39" s="199" t="str">
        <f>C21</f>
        <v>第１コート</v>
      </c>
      <c r="D39" s="200"/>
      <c r="E39" s="201"/>
      <c r="F39" s="23"/>
      <c r="G39" s="208" t="s">
        <v>11</v>
      </c>
      <c r="H39" s="209"/>
      <c r="I39" s="199" t="str">
        <f>I21</f>
        <v>第２コート</v>
      </c>
      <c r="J39" s="200"/>
      <c r="K39" s="201"/>
    </row>
    <row r="40" spans="1:11" ht="16.5" customHeight="1">
      <c r="A40" s="193" t="s">
        <v>12</v>
      </c>
      <c r="B40" s="24" t="s">
        <v>13</v>
      </c>
      <c r="C40" s="196">
        <f>'時程 '!AE6</f>
        <v>0.4305555555555556</v>
      </c>
      <c r="D40" s="197"/>
      <c r="E40" s="198"/>
      <c r="F40" s="23"/>
      <c r="G40" s="193" t="s">
        <v>12</v>
      </c>
      <c r="H40" s="24" t="s">
        <v>13</v>
      </c>
      <c r="I40" s="196">
        <f>C40</f>
        <v>0.4305555555555556</v>
      </c>
      <c r="J40" s="197"/>
      <c r="K40" s="198"/>
    </row>
    <row r="41" spans="1:11" ht="12.75" customHeight="1">
      <c r="A41" s="194"/>
      <c r="B41" s="25" t="s">
        <v>14</v>
      </c>
      <c r="C41" s="25" t="s">
        <v>15</v>
      </c>
      <c r="D41" s="25" t="s">
        <v>16</v>
      </c>
      <c r="E41" s="26" t="s">
        <v>17</v>
      </c>
      <c r="F41" s="7"/>
      <c r="G41" s="194"/>
      <c r="H41" s="25" t="s">
        <v>14</v>
      </c>
      <c r="I41" s="25" t="s">
        <v>15</v>
      </c>
      <c r="J41" s="25" t="s">
        <v>16</v>
      </c>
      <c r="K41" s="26" t="s">
        <v>17</v>
      </c>
    </row>
    <row r="42" spans="1:11" ht="39.75" customHeight="1">
      <c r="A42" s="194"/>
      <c r="B42" s="27" t="str">
        <f>'時程 '!C6</f>
        <v>府中南</v>
      </c>
      <c r="C42" s="24"/>
      <c r="D42" s="24"/>
      <c r="E42" s="28"/>
      <c r="F42" s="7"/>
      <c r="G42" s="194"/>
      <c r="H42" s="27" t="str">
        <f>'時程 '!J6</f>
        <v>府ロク</v>
      </c>
      <c r="I42" s="24"/>
      <c r="J42" s="24"/>
      <c r="K42" s="28"/>
    </row>
    <row r="43" spans="1:11" ht="39.75" customHeight="1" thickBot="1">
      <c r="A43" s="195"/>
      <c r="B43" s="29" t="str">
        <f>'時程 '!G6</f>
        <v>トリプレッタ渋谷</v>
      </c>
      <c r="C43" s="30"/>
      <c r="D43" s="30"/>
      <c r="E43" s="31"/>
      <c r="F43" s="7"/>
      <c r="G43" s="195"/>
      <c r="H43" s="29" t="str">
        <f>'時程 '!N6</f>
        <v>三菱養和　調布</v>
      </c>
      <c r="I43" s="30"/>
      <c r="J43" s="30"/>
      <c r="K43" s="31"/>
    </row>
    <row r="44" spans="1:11" ht="16.5" customHeight="1">
      <c r="A44" s="207" t="s">
        <v>153</v>
      </c>
      <c r="B44" s="207"/>
      <c r="C44" s="207"/>
      <c r="D44" s="207"/>
      <c r="E44" s="207"/>
      <c r="F44" s="22"/>
      <c r="G44" s="207" t="s">
        <v>153</v>
      </c>
      <c r="H44" s="207"/>
      <c r="I44" s="207"/>
      <c r="J44" s="207"/>
      <c r="K44" s="207"/>
    </row>
    <row r="45" spans="1:11" ht="14.25" thickBot="1">
      <c r="A45" s="210"/>
      <c r="B45" s="210"/>
      <c r="C45" s="210"/>
      <c r="D45" s="210"/>
      <c r="E45" s="210"/>
      <c r="F45" s="7"/>
      <c r="G45" s="210"/>
      <c r="H45" s="210"/>
      <c r="I45" s="210"/>
      <c r="J45" s="210"/>
      <c r="K45" s="210"/>
    </row>
    <row r="46" spans="1:11" ht="18" customHeight="1">
      <c r="A46" s="211" t="s">
        <v>154</v>
      </c>
      <c r="B46" s="212"/>
      <c r="C46" s="212"/>
      <c r="D46" s="212"/>
      <c r="E46" s="213"/>
      <c r="F46" s="22"/>
      <c r="G46" s="211" t="s">
        <v>154</v>
      </c>
      <c r="H46" s="212"/>
      <c r="I46" s="212"/>
      <c r="J46" s="212"/>
      <c r="K46" s="213"/>
    </row>
    <row r="47" spans="1:11" ht="16.5" customHeight="1">
      <c r="A47" s="205" t="s">
        <v>10</v>
      </c>
      <c r="B47" s="206"/>
      <c r="C47" s="202" t="str">
        <f>'時程 '!W6</f>
        <v>バディー</v>
      </c>
      <c r="D47" s="203"/>
      <c r="E47" s="204"/>
      <c r="F47" s="7"/>
      <c r="G47" s="205" t="s">
        <v>10</v>
      </c>
      <c r="H47" s="206"/>
      <c r="I47" s="202" t="str">
        <f>'時程 '!AD6</f>
        <v>三菱養和　巣鴨</v>
      </c>
      <c r="J47" s="203"/>
      <c r="K47" s="204"/>
    </row>
    <row r="48" spans="1:11" ht="16.5" customHeight="1">
      <c r="A48" s="208" t="s">
        <v>11</v>
      </c>
      <c r="B48" s="209"/>
      <c r="C48" s="199" t="str">
        <f>C30</f>
        <v>第３コート</v>
      </c>
      <c r="D48" s="200"/>
      <c r="E48" s="201"/>
      <c r="F48" s="23"/>
      <c r="G48" s="208" t="s">
        <v>11</v>
      </c>
      <c r="H48" s="209"/>
      <c r="I48" s="199" t="str">
        <f>I30</f>
        <v>第４コート</v>
      </c>
      <c r="J48" s="200"/>
      <c r="K48" s="201"/>
    </row>
    <row r="49" spans="1:11" ht="16.5" customHeight="1">
      <c r="A49" s="193" t="s">
        <v>12</v>
      </c>
      <c r="B49" s="24" t="s">
        <v>13</v>
      </c>
      <c r="C49" s="196">
        <f>C40</f>
        <v>0.4305555555555556</v>
      </c>
      <c r="D49" s="197"/>
      <c r="E49" s="198"/>
      <c r="F49" s="23"/>
      <c r="G49" s="193" t="s">
        <v>12</v>
      </c>
      <c r="H49" s="24" t="s">
        <v>13</v>
      </c>
      <c r="I49" s="196">
        <f>I40</f>
        <v>0.4305555555555556</v>
      </c>
      <c r="J49" s="197"/>
      <c r="K49" s="198"/>
    </row>
    <row r="50" spans="1:11" ht="12.75" customHeight="1">
      <c r="A50" s="194"/>
      <c r="B50" s="25" t="s">
        <v>14</v>
      </c>
      <c r="C50" s="25" t="s">
        <v>15</v>
      </c>
      <c r="D50" s="25" t="s">
        <v>16</v>
      </c>
      <c r="E50" s="26" t="s">
        <v>17</v>
      </c>
      <c r="F50" s="7"/>
      <c r="G50" s="194"/>
      <c r="H50" s="25" t="s">
        <v>14</v>
      </c>
      <c r="I50" s="25" t="s">
        <v>15</v>
      </c>
      <c r="J50" s="25" t="s">
        <v>16</v>
      </c>
      <c r="K50" s="26" t="s">
        <v>17</v>
      </c>
    </row>
    <row r="51" spans="1:11" ht="39.75" customHeight="1">
      <c r="A51" s="194"/>
      <c r="B51" s="27" t="str">
        <f>'時程 '!R6</f>
        <v>４BK</v>
      </c>
      <c r="C51" s="24"/>
      <c r="D51" s="24"/>
      <c r="E51" s="28"/>
      <c r="F51" s="7"/>
      <c r="G51" s="194"/>
      <c r="H51" s="27" t="str">
        <f>'時程 '!Y6</f>
        <v>府中新町</v>
      </c>
      <c r="I51" s="24"/>
      <c r="J51" s="24"/>
      <c r="K51" s="28"/>
    </row>
    <row r="52" spans="1:11" ht="39.75" customHeight="1" thickBot="1">
      <c r="A52" s="195"/>
      <c r="B52" s="29" t="str">
        <f>'時程 '!V6</f>
        <v>JSC CHIBA</v>
      </c>
      <c r="C52" s="30"/>
      <c r="D52" s="30"/>
      <c r="E52" s="31"/>
      <c r="F52" s="7"/>
      <c r="G52" s="195"/>
      <c r="H52" s="29" t="str">
        <f>'時程 '!AC6</f>
        <v>　東京ヴェルディ</v>
      </c>
      <c r="I52" s="30"/>
      <c r="J52" s="30"/>
      <c r="K52" s="31"/>
    </row>
    <row r="53" spans="1:11" ht="16.5" customHeight="1">
      <c r="A53" s="207" t="s">
        <v>153</v>
      </c>
      <c r="B53" s="207"/>
      <c r="C53" s="207"/>
      <c r="D53" s="207"/>
      <c r="E53" s="207"/>
      <c r="F53" s="22"/>
      <c r="G53" s="207" t="s">
        <v>153</v>
      </c>
      <c r="H53" s="207"/>
      <c r="I53" s="207"/>
      <c r="J53" s="207"/>
      <c r="K53" s="207"/>
    </row>
    <row r="54" spans="1:11" ht="14.25" thickBot="1">
      <c r="A54" s="210"/>
      <c r="B54" s="210"/>
      <c r="C54" s="210"/>
      <c r="D54" s="210"/>
      <c r="E54" s="210"/>
      <c r="F54" s="7"/>
      <c r="G54" s="210"/>
      <c r="H54" s="210"/>
      <c r="I54" s="210"/>
      <c r="J54" s="210"/>
      <c r="K54" s="210"/>
    </row>
    <row r="55" spans="1:11" ht="18" customHeight="1">
      <c r="A55" s="211" t="s">
        <v>154</v>
      </c>
      <c r="B55" s="212"/>
      <c r="C55" s="212"/>
      <c r="D55" s="212"/>
      <c r="E55" s="213"/>
      <c r="F55" s="22"/>
      <c r="G55" s="211" t="s">
        <v>154</v>
      </c>
      <c r="H55" s="212"/>
      <c r="I55" s="212"/>
      <c r="J55" s="212"/>
      <c r="K55" s="213"/>
    </row>
    <row r="56" spans="1:11" ht="16.5" customHeight="1">
      <c r="A56" s="205" t="s">
        <v>10</v>
      </c>
      <c r="B56" s="206"/>
      <c r="C56" s="202" t="str">
        <f>'時程 '!H7</f>
        <v>トリプレッタ渋谷</v>
      </c>
      <c r="D56" s="203"/>
      <c r="E56" s="204"/>
      <c r="F56" s="7"/>
      <c r="G56" s="205" t="s">
        <v>10</v>
      </c>
      <c r="H56" s="206"/>
      <c r="I56" s="202" t="str">
        <f>'時程 '!O7</f>
        <v>三菱養和　調布</v>
      </c>
      <c r="J56" s="203"/>
      <c r="K56" s="204"/>
    </row>
    <row r="57" spans="1:11" ht="16.5" customHeight="1">
      <c r="A57" s="208" t="s">
        <v>11</v>
      </c>
      <c r="B57" s="209"/>
      <c r="C57" s="199" t="str">
        <f>C39</f>
        <v>第１コート</v>
      </c>
      <c r="D57" s="200"/>
      <c r="E57" s="201"/>
      <c r="F57" s="23"/>
      <c r="G57" s="208" t="s">
        <v>11</v>
      </c>
      <c r="H57" s="209"/>
      <c r="I57" s="199" t="str">
        <f>I39</f>
        <v>第２コート</v>
      </c>
      <c r="J57" s="200"/>
      <c r="K57" s="201"/>
    </row>
    <row r="58" spans="1:11" ht="16.5" customHeight="1">
      <c r="A58" s="193" t="s">
        <v>12</v>
      </c>
      <c r="B58" s="24" t="s">
        <v>13</v>
      </c>
      <c r="C58" s="196">
        <f>'時程 '!AE7</f>
        <v>0.4479166666666667</v>
      </c>
      <c r="D58" s="197"/>
      <c r="E58" s="198"/>
      <c r="F58" s="23"/>
      <c r="G58" s="193" t="s">
        <v>12</v>
      </c>
      <c r="H58" s="24" t="s">
        <v>13</v>
      </c>
      <c r="I58" s="196">
        <f>C58</f>
        <v>0.4479166666666667</v>
      </c>
      <c r="J58" s="197"/>
      <c r="K58" s="198"/>
    </row>
    <row r="59" spans="1:11" ht="12.75" customHeight="1">
      <c r="A59" s="194"/>
      <c r="B59" s="25" t="s">
        <v>14</v>
      </c>
      <c r="C59" s="25" t="s">
        <v>15</v>
      </c>
      <c r="D59" s="25" t="s">
        <v>16</v>
      </c>
      <c r="E59" s="26" t="s">
        <v>17</v>
      </c>
      <c r="F59" s="7"/>
      <c r="G59" s="194"/>
      <c r="H59" s="25" t="s">
        <v>14</v>
      </c>
      <c r="I59" s="25" t="s">
        <v>15</v>
      </c>
      <c r="J59" s="25" t="s">
        <v>16</v>
      </c>
      <c r="K59" s="26" t="s">
        <v>17</v>
      </c>
    </row>
    <row r="60" spans="1:11" ht="39.75" customHeight="1">
      <c r="A60" s="194"/>
      <c r="B60" s="27" t="str">
        <f>'時程 '!C7</f>
        <v>ストロング</v>
      </c>
      <c r="C60" s="24"/>
      <c r="D60" s="24"/>
      <c r="E60" s="28"/>
      <c r="F60" s="7"/>
      <c r="G60" s="194"/>
      <c r="H60" s="27" t="str">
        <f>'時程 '!J7</f>
        <v>小柳まむし</v>
      </c>
      <c r="I60" s="24"/>
      <c r="J60" s="24"/>
      <c r="K60" s="28"/>
    </row>
    <row r="61" spans="1:11" ht="39.75" customHeight="1" thickBot="1">
      <c r="A61" s="195"/>
      <c r="B61" s="29" t="str">
        <f>'時程 '!G7</f>
        <v>FCトッカーノ</v>
      </c>
      <c r="C61" s="30"/>
      <c r="D61" s="30"/>
      <c r="E61" s="31"/>
      <c r="F61" s="7"/>
      <c r="G61" s="195"/>
      <c r="H61" s="29" t="str">
        <f>'時程 '!N7</f>
        <v>町田JFC</v>
      </c>
      <c r="I61" s="30"/>
      <c r="J61" s="30"/>
      <c r="K61" s="31"/>
    </row>
    <row r="62" spans="1:11" ht="16.5" customHeight="1">
      <c r="A62" s="207" t="s">
        <v>153</v>
      </c>
      <c r="B62" s="207"/>
      <c r="C62" s="207"/>
      <c r="D62" s="207"/>
      <c r="E62" s="207"/>
      <c r="F62" s="22"/>
      <c r="G62" s="207" t="s">
        <v>153</v>
      </c>
      <c r="H62" s="207"/>
      <c r="I62" s="207"/>
      <c r="J62" s="207"/>
      <c r="K62" s="207"/>
    </row>
    <row r="63" spans="1:11" ht="14.25" thickBot="1">
      <c r="A63" s="210"/>
      <c r="B63" s="210"/>
      <c r="C63" s="210"/>
      <c r="D63" s="210"/>
      <c r="E63" s="210"/>
      <c r="F63" s="7"/>
      <c r="G63" s="210"/>
      <c r="H63" s="210"/>
      <c r="I63" s="210"/>
      <c r="J63" s="210"/>
      <c r="K63" s="210"/>
    </row>
    <row r="64" spans="1:11" ht="18" customHeight="1">
      <c r="A64" s="211" t="s">
        <v>154</v>
      </c>
      <c r="B64" s="212"/>
      <c r="C64" s="212"/>
      <c r="D64" s="212"/>
      <c r="E64" s="213"/>
      <c r="F64" s="22"/>
      <c r="G64" s="211" t="s">
        <v>154</v>
      </c>
      <c r="H64" s="212"/>
      <c r="I64" s="212"/>
      <c r="J64" s="212"/>
      <c r="K64" s="213"/>
    </row>
    <row r="65" spans="1:11" ht="16.5" customHeight="1">
      <c r="A65" s="205" t="s">
        <v>10</v>
      </c>
      <c r="B65" s="206"/>
      <c r="C65" s="202" t="str">
        <f>'時程 '!W7</f>
        <v>JSC CHIBA</v>
      </c>
      <c r="D65" s="203"/>
      <c r="E65" s="204"/>
      <c r="F65" s="7"/>
      <c r="G65" s="205" t="s">
        <v>10</v>
      </c>
      <c r="H65" s="206"/>
      <c r="I65" s="202" t="str">
        <f>'時程 '!AD7</f>
        <v>　東京ヴェルディ</v>
      </c>
      <c r="J65" s="203"/>
      <c r="K65" s="204"/>
    </row>
    <row r="66" spans="1:11" ht="16.5" customHeight="1">
      <c r="A66" s="208" t="s">
        <v>11</v>
      </c>
      <c r="B66" s="209"/>
      <c r="C66" s="199" t="str">
        <f>C48</f>
        <v>第３コート</v>
      </c>
      <c r="D66" s="200"/>
      <c r="E66" s="201"/>
      <c r="F66" s="23"/>
      <c r="G66" s="208" t="s">
        <v>11</v>
      </c>
      <c r="H66" s="209"/>
      <c r="I66" s="199" t="str">
        <f>I48</f>
        <v>第４コート</v>
      </c>
      <c r="J66" s="200"/>
      <c r="K66" s="201"/>
    </row>
    <row r="67" spans="1:11" ht="16.5" customHeight="1">
      <c r="A67" s="193" t="s">
        <v>12</v>
      </c>
      <c r="B67" s="24" t="s">
        <v>13</v>
      </c>
      <c r="C67" s="196">
        <f>C58</f>
        <v>0.4479166666666667</v>
      </c>
      <c r="D67" s="197"/>
      <c r="E67" s="198"/>
      <c r="F67" s="23"/>
      <c r="G67" s="193" t="s">
        <v>12</v>
      </c>
      <c r="H67" s="24" t="s">
        <v>13</v>
      </c>
      <c r="I67" s="196">
        <f>I58</f>
        <v>0.4479166666666667</v>
      </c>
      <c r="J67" s="197"/>
      <c r="K67" s="198"/>
    </row>
    <row r="68" spans="1:11" ht="12.75" customHeight="1">
      <c r="A68" s="194"/>
      <c r="B68" s="25" t="s">
        <v>14</v>
      </c>
      <c r="C68" s="25" t="s">
        <v>15</v>
      </c>
      <c r="D68" s="25" t="s">
        <v>16</v>
      </c>
      <c r="E68" s="26" t="s">
        <v>17</v>
      </c>
      <c r="F68" s="7"/>
      <c r="G68" s="194"/>
      <c r="H68" s="25" t="s">
        <v>14</v>
      </c>
      <c r="I68" s="25" t="s">
        <v>15</v>
      </c>
      <c r="J68" s="25" t="s">
        <v>16</v>
      </c>
      <c r="K68" s="26" t="s">
        <v>17</v>
      </c>
    </row>
    <row r="69" spans="1:11" ht="39.75" customHeight="1">
      <c r="A69" s="194"/>
      <c r="B69" s="27" t="str">
        <f>'時程 '!R7</f>
        <v>ＹＮキッカーズ</v>
      </c>
      <c r="C69" s="24"/>
      <c r="D69" s="24"/>
      <c r="E69" s="28"/>
      <c r="F69" s="7"/>
      <c r="G69" s="194"/>
      <c r="H69" s="27" t="str">
        <f>'時程 '!Y7</f>
        <v>ＦＣ本宿</v>
      </c>
      <c r="I69" s="24"/>
      <c r="J69" s="24"/>
      <c r="K69" s="28"/>
    </row>
    <row r="70" spans="1:11" ht="39.75" customHeight="1" thickBot="1">
      <c r="A70" s="195"/>
      <c r="B70" s="29" t="str">
        <f>'時程 '!V7</f>
        <v>バディー</v>
      </c>
      <c r="C70" s="30"/>
      <c r="D70" s="30"/>
      <c r="E70" s="31"/>
      <c r="F70" s="7"/>
      <c r="G70" s="195"/>
      <c r="H70" s="29" t="str">
        <f>'時程 '!AC7</f>
        <v>三菱養和　巣鴨</v>
      </c>
      <c r="I70" s="30"/>
      <c r="J70" s="30"/>
      <c r="K70" s="31"/>
    </row>
    <row r="71" spans="1:11" ht="16.5" customHeight="1">
      <c r="A71" s="207" t="s">
        <v>153</v>
      </c>
      <c r="B71" s="207"/>
      <c r="C71" s="207"/>
      <c r="D71" s="207"/>
      <c r="E71" s="207"/>
      <c r="F71" s="22"/>
      <c r="G71" s="207" t="s">
        <v>153</v>
      </c>
      <c r="H71" s="207"/>
      <c r="I71" s="207"/>
      <c r="J71" s="207"/>
      <c r="K71" s="207"/>
    </row>
    <row r="72" spans="1:11" ht="14.25" thickBot="1">
      <c r="A72" s="210"/>
      <c r="B72" s="210"/>
      <c r="C72" s="210"/>
      <c r="D72" s="210"/>
      <c r="E72" s="210"/>
      <c r="F72" s="7"/>
      <c r="G72" s="210"/>
      <c r="H72" s="210"/>
      <c r="I72" s="210"/>
      <c r="J72" s="210"/>
      <c r="K72" s="210"/>
    </row>
    <row r="73" spans="1:11" ht="18" customHeight="1">
      <c r="A73" s="211" t="s">
        <v>154</v>
      </c>
      <c r="B73" s="212"/>
      <c r="C73" s="212"/>
      <c r="D73" s="212"/>
      <c r="E73" s="213"/>
      <c r="F73" s="22"/>
      <c r="G73" s="211" t="s">
        <v>154</v>
      </c>
      <c r="H73" s="212"/>
      <c r="I73" s="212"/>
      <c r="J73" s="212"/>
      <c r="K73" s="213"/>
    </row>
    <row r="74" spans="1:11" ht="16.5" customHeight="1">
      <c r="A74" s="205" t="s">
        <v>10</v>
      </c>
      <c r="B74" s="206"/>
      <c r="C74" s="202" t="str">
        <f>'時程 '!H8</f>
        <v>ストロング</v>
      </c>
      <c r="D74" s="203"/>
      <c r="E74" s="204"/>
      <c r="F74" s="7"/>
      <c r="G74" s="205" t="s">
        <v>10</v>
      </c>
      <c r="H74" s="206"/>
      <c r="I74" s="202" t="str">
        <f>'時程 '!O8</f>
        <v>小柳まむし</v>
      </c>
      <c r="J74" s="203"/>
      <c r="K74" s="204"/>
    </row>
    <row r="75" spans="1:11" ht="16.5" customHeight="1">
      <c r="A75" s="208" t="s">
        <v>11</v>
      </c>
      <c r="B75" s="209"/>
      <c r="C75" s="199" t="str">
        <f>C57</f>
        <v>第１コート</v>
      </c>
      <c r="D75" s="200"/>
      <c r="E75" s="201"/>
      <c r="F75" s="23"/>
      <c r="G75" s="208" t="s">
        <v>11</v>
      </c>
      <c r="H75" s="209"/>
      <c r="I75" s="199" t="str">
        <f>I57</f>
        <v>第２コート</v>
      </c>
      <c r="J75" s="200"/>
      <c r="K75" s="201"/>
    </row>
    <row r="76" spans="1:11" ht="16.5" customHeight="1">
      <c r="A76" s="193" t="s">
        <v>12</v>
      </c>
      <c r="B76" s="24" t="s">
        <v>13</v>
      </c>
      <c r="C76" s="196">
        <f>'時程 '!AE8</f>
        <v>0.46527777777777773</v>
      </c>
      <c r="D76" s="197"/>
      <c r="E76" s="198"/>
      <c r="F76" s="23"/>
      <c r="G76" s="193" t="s">
        <v>12</v>
      </c>
      <c r="H76" s="24" t="s">
        <v>13</v>
      </c>
      <c r="I76" s="196">
        <f>C76</f>
        <v>0.46527777777777773</v>
      </c>
      <c r="J76" s="197"/>
      <c r="K76" s="198"/>
    </row>
    <row r="77" spans="1:11" ht="12.75" customHeight="1">
      <c r="A77" s="194"/>
      <c r="B77" s="25" t="s">
        <v>14</v>
      </c>
      <c r="C77" s="25" t="s">
        <v>15</v>
      </c>
      <c r="D77" s="25" t="s">
        <v>16</v>
      </c>
      <c r="E77" s="26" t="s">
        <v>17</v>
      </c>
      <c r="F77" s="7"/>
      <c r="G77" s="194"/>
      <c r="H77" s="25" t="s">
        <v>14</v>
      </c>
      <c r="I77" s="25" t="s">
        <v>15</v>
      </c>
      <c r="J77" s="25" t="s">
        <v>16</v>
      </c>
      <c r="K77" s="26" t="s">
        <v>17</v>
      </c>
    </row>
    <row r="78" spans="1:11" ht="39.75" customHeight="1">
      <c r="A78" s="194"/>
      <c r="B78" s="27" t="str">
        <f>'時程 '!C8</f>
        <v>三菱養和　調布</v>
      </c>
      <c r="C78" s="24"/>
      <c r="D78" s="24"/>
      <c r="E78" s="28"/>
      <c r="F78" s="7"/>
      <c r="G78" s="194"/>
      <c r="H78" s="27" t="str">
        <f>'時程 '!J8</f>
        <v>トリプレッタ渋谷</v>
      </c>
      <c r="I78" s="24"/>
      <c r="J78" s="24"/>
      <c r="K78" s="28"/>
    </row>
    <row r="79" spans="1:11" ht="39.75" customHeight="1" thickBot="1">
      <c r="A79" s="195"/>
      <c r="B79" s="29" t="str">
        <f>'時程 '!G8</f>
        <v>府中南</v>
      </c>
      <c r="C79" s="30"/>
      <c r="D79" s="30"/>
      <c r="E79" s="31"/>
      <c r="F79" s="7"/>
      <c r="G79" s="195"/>
      <c r="H79" s="29" t="str">
        <f>'時程 '!N8</f>
        <v>府ロク</v>
      </c>
      <c r="I79" s="30"/>
      <c r="J79" s="30"/>
      <c r="K79" s="31"/>
    </row>
    <row r="80" spans="1:11" ht="16.5" customHeight="1">
      <c r="A80" s="207" t="s">
        <v>153</v>
      </c>
      <c r="B80" s="207"/>
      <c r="C80" s="207"/>
      <c r="D80" s="207"/>
      <c r="E80" s="207"/>
      <c r="F80" s="22"/>
      <c r="G80" s="207" t="s">
        <v>153</v>
      </c>
      <c r="H80" s="207"/>
      <c r="I80" s="207"/>
      <c r="J80" s="207"/>
      <c r="K80" s="207"/>
    </row>
    <row r="81" spans="1:11" ht="14.25" thickBot="1">
      <c r="A81" s="210"/>
      <c r="B81" s="210"/>
      <c r="C81" s="210"/>
      <c r="D81" s="210"/>
      <c r="E81" s="210"/>
      <c r="F81" s="7"/>
      <c r="G81" s="210"/>
      <c r="H81" s="210"/>
      <c r="I81" s="210"/>
      <c r="J81" s="210"/>
      <c r="K81" s="210"/>
    </row>
    <row r="82" spans="1:11" ht="18" customHeight="1">
      <c r="A82" s="211" t="s">
        <v>154</v>
      </c>
      <c r="B82" s="212"/>
      <c r="C82" s="212"/>
      <c r="D82" s="212"/>
      <c r="E82" s="213"/>
      <c r="F82" s="22"/>
      <c r="G82" s="211" t="s">
        <v>154</v>
      </c>
      <c r="H82" s="212"/>
      <c r="I82" s="212"/>
      <c r="J82" s="212"/>
      <c r="K82" s="213"/>
    </row>
    <row r="83" spans="1:11" ht="16.5" customHeight="1">
      <c r="A83" s="205" t="s">
        <v>10</v>
      </c>
      <c r="B83" s="206"/>
      <c r="C83" s="202" t="str">
        <f>'時程 '!W8</f>
        <v>ＹＮキッカーズ</v>
      </c>
      <c r="D83" s="203"/>
      <c r="E83" s="204"/>
      <c r="F83" s="7"/>
      <c r="G83" s="205" t="s">
        <v>10</v>
      </c>
      <c r="H83" s="206"/>
      <c r="I83" s="202" t="str">
        <f>'時程 '!AD8</f>
        <v>ＦＣ本宿</v>
      </c>
      <c r="J83" s="203"/>
      <c r="K83" s="204"/>
    </row>
    <row r="84" spans="1:11" ht="16.5" customHeight="1">
      <c r="A84" s="208" t="s">
        <v>11</v>
      </c>
      <c r="B84" s="209"/>
      <c r="C84" s="199" t="str">
        <f>C66</f>
        <v>第３コート</v>
      </c>
      <c r="D84" s="200"/>
      <c r="E84" s="201"/>
      <c r="F84" s="23"/>
      <c r="G84" s="208" t="s">
        <v>11</v>
      </c>
      <c r="H84" s="209"/>
      <c r="I84" s="199" t="str">
        <f>I66</f>
        <v>第４コート</v>
      </c>
      <c r="J84" s="200"/>
      <c r="K84" s="201"/>
    </row>
    <row r="85" spans="1:11" ht="16.5" customHeight="1">
      <c r="A85" s="193" t="s">
        <v>12</v>
      </c>
      <c r="B85" s="24" t="s">
        <v>13</v>
      </c>
      <c r="C85" s="196">
        <f>C76</f>
        <v>0.46527777777777773</v>
      </c>
      <c r="D85" s="197"/>
      <c r="E85" s="198"/>
      <c r="F85" s="23"/>
      <c r="G85" s="193" t="s">
        <v>12</v>
      </c>
      <c r="H85" s="24" t="s">
        <v>13</v>
      </c>
      <c r="I85" s="196">
        <f>I76</f>
        <v>0.46527777777777773</v>
      </c>
      <c r="J85" s="197"/>
      <c r="K85" s="198"/>
    </row>
    <row r="86" spans="1:11" ht="12.75" customHeight="1">
      <c r="A86" s="194"/>
      <c r="B86" s="25" t="s">
        <v>14</v>
      </c>
      <c r="C86" s="25" t="s">
        <v>15</v>
      </c>
      <c r="D86" s="25" t="s">
        <v>16</v>
      </c>
      <c r="E86" s="26" t="s">
        <v>17</v>
      </c>
      <c r="F86" s="7"/>
      <c r="G86" s="194"/>
      <c r="H86" s="25" t="s">
        <v>14</v>
      </c>
      <c r="I86" s="25" t="s">
        <v>15</v>
      </c>
      <c r="J86" s="25" t="s">
        <v>16</v>
      </c>
      <c r="K86" s="26" t="s">
        <v>17</v>
      </c>
    </row>
    <row r="87" spans="1:11" ht="39.75" customHeight="1">
      <c r="A87" s="194"/>
      <c r="B87" s="27" t="str">
        <f>'時程 '!R8</f>
        <v>　東京ヴェルディ</v>
      </c>
      <c r="C87" s="24"/>
      <c r="D87" s="24"/>
      <c r="E87" s="28"/>
      <c r="F87" s="7"/>
      <c r="G87" s="194"/>
      <c r="H87" s="27" t="str">
        <f>'時程 '!Y8</f>
        <v>JSC CHIBA</v>
      </c>
      <c r="I87" s="24"/>
      <c r="J87" s="24"/>
      <c r="K87" s="28"/>
    </row>
    <row r="88" spans="1:11" ht="39.75" customHeight="1" thickBot="1">
      <c r="A88" s="195"/>
      <c r="B88" s="29" t="str">
        <f>'時程 '!V8</f>
        <v>４BK</v>
      </c>
      <c r="C88" s="30"/>
      <c r="D88" s="30"/>
      <c r="E88" s="31"/>
      <c r="F88" s="7"/>
      <c r="G88" s="195"/>
      <c r="H88" s="29" t="str">
        <f>'時程 '!AC8</f>
        <v>府中新町</v>
      </c>
      <c r="I88" s="30"/>
      <c r="J88" s="30"/>
      <c r="K88" s="31"/>
    </row>
    <row r="89" spans="1:11" ht="16.5" customHeight="1">
      <c r="A89" s="207" t="s">
        <v>153</v>
      </c>
      <c r="B89" s="207"/>
      <c r="C89" s="207"/>
      <c r="D89" s="207"/>
      <c r="E89" s="207"/>
      <c r="F89" s="22"/>
      <c r="G89" s="207" t="s">
        <v>153</v>
      </c>
      <c r="H89" s="207"/>
      <c r="I89" s="207"/>
      <c r="J89" s="207"/>
      <c r="K89" s="207"/>
    </row>
    <row r="90" spans="1:11" ht="14.25" thickBot="1">
      <c r="A90" s="210"/>
      <c r="B90" s="210"/>
      <c r="C90" s="210"/>
      <c r="D90" s="210"/>
      <c r="E90" s="210"/>
      <c r="F90" s="7"/>
      <c r="G90" s="210"/>
      <c r="H90" s="210"/>
      <c r="I90" s="210"/>
      <c r="J90" s="210"/>
      <c r="K90" s="210"/>
    </row>
    <row r="91" spans="1:11" ht="18" customHeight="1">
      <c r="A91" s="211" t="s">
        <v>154</v>
      </c>
      <c r="B91" s="212"/>
      <c r="C91" s="212"/>
      <c r="D91" s="212"/>
      <c r="E91" s="213"/>
      <c r="F91" s="22"/>
      <c r="G91" s="211" t="s">
        <v>154</v>
      </c>
      <c r="H91" s="212"/>
      <c r="I91" s="212"/>
      <c r="J91" s="212"/>
      <c r="K91" s="213"/>
    </row>
    <row r="92" spans="1:11" ht="16.5" customHeight="1">
      <c r="A92" s="205" t="s">
        <v>10</v>
      </c>
      <c r="B92" s="206"/>
      <c r="C92" s="202" t="str">
        <f>'時程 '!H9</f>
        <v>府中南</v>
      </c>
      <c r="D92" s="203"/>
      <c r="E92" s="204"/>
      <c r="F92" s="7"/>
      <c r="G92" s="205" t="s">
        <v>10</v>
      </c>
      <c r="H92" s="206"/>
      <c r="I92" s="202" t="str">
        <f>'時程 '!O9</f>
        <v>府ロク</v>
      </c>
      <c r="J92" s="203"/>
      <c r="K92" s="204"/>
    </row>
    <row r="93" spans="1:11" ht="16.5" customHeight="1">
      <c r="A93" s="208" t="s">
        <v>11</v>
      </c>
      <c r="B93" s="209"/>
      <c r="C93" s="199" t="str">
        <f>C75</f>
        <v>第１コート</v>
      </c>
      <c r="D93" s="200"/>
      <c r="E93" s="201"/>
      <c r="F93" s="23"/>
      <c r="G93" s="208" t="s">
        <v>11</v>
      </c>
      <c r="H93" s="209"/>
      <c r="I93" s="199" t="str">
        <f>I75</f>
        <v>第２コート</v>
      </c>
      <c r="J93" s="200"/>
      <c r="K93" s="201"/>
    </row>
    <row r="94" spans="1:11" ht="16.5" customHeight="1">
      <c r="A94" s="193" t="s">
        <v>12</v>
      </c>
      <c r="B94" s="24" t="s">
        <v>13</v>
      </c>
      <c r="C94" s="196">
        <f>'時程 '!AE9</f>
        <v>0.4826388888888889</v>
      </c>
      <c r="D94" s="197"/>
      <c r="E94" s="198"/>
      <c r="F94" s="23"/>
      <c r="G94" s="193" t="s">
        <v>12</v>
      </c>
      <c r="H94" s="24" t="s">
        <v>13</v>
      </c>
      <c r="I94" s="196">
        <f>C94</f>
        <v>0.4826388888888889</v>
      </c>
      <c r="J94" s="197"/>
      <c r="K94" s="198"/>
    </row>
    <row r="95" spans="1:11" ht="12.75" customHeight="1">
      <c r="A95" s="194"/>
      <c r="B95" s="25" t="s">
        <v>14</v>
      </c>
      <c r="C95" s="25" t="s">
        <v>15</v>
      </c>
      <c r="D95" s="25" t="s">
        <v>16</v>
      </c>
      <c r="E95" s="26" t="s">
        <v>17</v>
      </c>
      <c r="F95" s="7"/>
      <c r="G95" s="194"/>
      <c r="H95" s="25" t="s">
        <v>14</v>
      </c>
      <c r="I95" s="25" t="s">
        <v>15</v>
      </c>
      <c r="J95" s="25" t="s">
        <v>16</v>
      </c>
      <c r="K95" s="26" t="s">
        <v>17</v>
      </c>
    </row>
    <row r="96" spans="1:11" ht="39.75" customHeight="1">
      <c r="A96" s="194"/>
      <c r="B96" s="27" t="str">
        <f>'時程 '!C9</f>
        <v>町田JFC</v>
      </c>
      <c r="C96" s="24"/>
      <c r="D96" s="24"/>
      <c r="E96" s="28"/>
      <c r="F96" s="7"/>
      <c r="G96" s="194"/>
      <c r="H96" s="27" t="str">
        <f>'時程 '!J9</f>
        <v>FCトッカーノ</v>
      </c>
      <c r="I96" s="24"/>
      <c r="J96" s="24"/>
      <c r="K96" s="28"/>
    </row>
    <row r="97" spans="1:11" ht="39.75" customHeight="1" thickBot="1">
      <c r="A97" s="195"/>
      <c r="B97" s="29" t="str">
        <f>'時程 '!G9</f>
        <v>ストロング</v>
      </c>
      <c r="C97" s="30"/>
      <c r="D97" s="30"/>
      <c r="E97" s="31"/>
      <c r="F97" s="7"/>
      <c r="G97" s="195"/>
      <c r="H97" s="29" t="str">
        <f>'時程 '!N9</f>
        <v>小柳まむし</v>
      </c>
      <c r="I97" s="30"/>
      <c r="J97" s="30"/>
      <c r="K97" s="31"/>
    </row>
    <row r="98" spans="1:11" ht="16.5" customHeight="1">
      <c r="A98" s="207" t="s">
        <v>153</v>
      </c>
      <c r="B98" s="207"/>
      <c r="C98" s="207"/>
      <c r="D98" s="207"/>
      <c r="E98" s="207"/>
      <c r="F98" s="22"/>
      <c r="G98" s="207" t="s">
        <v>153</v>
      </c>
      <c r="H98" s="207"/>
      <c r="I98" s="207"/>
      <c r="J98" s="207"/>
      <c r="K98" s="207"/>
    </row>
    <row r="99" spans="1:11" ht="14.25" thickBot="1">
      <c r="A99" s="210"/>
      <c r="B99" s="210"/>
      <c r="C99" s="210"/>
      <c r="D99" s="210"/>
      <c r="E99" s="210"/>
      <c r="F99" s="7"/>
      <c r="G99" s="210"/>
      <c r="H99" s="210"/>
      <c r="I99" s="210"/>
      <c r="J99" s="210"/>
      <c r="K99" s="210"/>
    </row>
    <row r="100" spans="1:11" ht="18" customHeight="1">
      <c r="A100" s="211" t="s">
        <v>154</v>
      </c>
      <c r="B100" s="212"/>
      <c r="C100" s="212"/>
      <c r="D100" s="212"/>
      <c r="E100" s="213"/>
      <c r="F100" s="22"/>
      <c r="G100" s="211" t="s">
        <v>154</v>
      </c>
      <c r="H100" s="212"/>
      <c r="I100" s="212"/>
      <c r="J100" s="212"/>
      <c r="K100" s="213"/>
    </row>
    <row r="101" spans="1:11" ht="16.5" customHeight="1">
      <c r="A101" s="205" t="s">
        <v>10</v>
      </c>
      <c r="B101" s="206"/>
      <c r="C101" s="202" t="str">
        <f>'時程 '!W9</f>
        <v>４BK</v>
      </c>
      <c r="D101" s="203"/>
      <c r="E101" s="204"/>
      <c r="F101" s="7"/>
      <c r="G101" s="205" t="s">
        <v>10</v>
      </c>
      <c r="H101" s="206"/>
      <c r="I101" s="202" t="str">
        <f>'時程 '!AD9</f>
        <v>府中新町</v>
      </c>
      <c r="J101" s="203"/>
      <c r="K101" s="204"/>
    </row>
    <row r="102" spans="1:11" ht="16.5" customHeight="1">
      <c r="A102" s="208" t="s">
        <v>11</v>
      </c>
      <c r="B102" s="209"/>
      <c r="C102" s="199" t="str">
        <f>C84</f>
        <v>第３コート</v>
      </c>
      <c r="D102" s="200"/>
      <c r="E102" s="201"/>
      <c r="F102" s="23"/>
      <c r="G102" s="208" t="s">
        <v>11</v>
      </c>
      <c r="H102" s="209"/>
      <c r="I102" s="199" t="str">
        <f>I84</f>
        <v>第４コート</v>
      </c>
      <c r="J102" s="200"/>
      <c r="K102" s="201"/>
    </row>
    <row r="103" spans="1:11" ht="16.5" customHeight="1">
      <c r="A103" s="193" t="s">
        <v>12</v>
      </c>
      <c r="B103" s="24" t="s">
        <v>13</v>
      </c>
      <c r="C103" s="196">
        <f>C94</f>
        <v>0.4826388888888889</v>
      </c>
      <c r="D103" s="197"/>
      <c r="E103" s="198"/>
      <c r="F103" s="23"/>
      <c r="G103" s="193" t="s">
        <v>12</v>
      </c>
      <c r="H103" s="24" t="s">
        <v>13</v>
      </c>
      <c r="I103" s="196">
        <f>I94</f>
        <v>0.4826388888888889</v>
      </c>
      <c r="J103" s="197"/>
      <c r="K103" s="198"/>
    </row>
    <row r="104" spans="1:11" ht="12.75" customHeight="1">
      <c r="A104" s="194"/>
      <c r="B104" s="25" t="s">
        <v>14</v>
      </c>
      <c r="C104" s="25" t="s">
        <v>15</v>
      </c>
      <c r="D104" s="25" t="s">
        <v>16</v>
      </c>
      <c r="E104" s="26" t="s">
        <v>17</v>
      </c>
      <c r="F104" s="7"/>
      <c r="G104" s="194"/>
      <c r="H104" s="25" t="s">
        <v>14</v>
      </c>
      <c r="I104" s="25" t="s">
        <v>15</v>
      </c>
      <c r="J104" s="25" t="s">
        <v>16</v>
      </c>
      <c r="K104" s="26" t="s">
        <v>17</v>
      </c>
    </row>
    <row r="105" spans="1:11" ht="39.75" customHeight="1">
      <c r="A105" s="194"/>
      <c r="B105" s="27" t="str">
        <f>'時程 '!R9</f>
        <v>三菱養和　巣鴨</v>
      </c>
      <c r="C105" s="24"/>
      <c r="D105" s="24"/>
      <c r="E105" s="28"/>
      <c r="F105" s="7"/>
      <c r="G105" s="194"/>
      <c r="H105" s="27" t="str">
        <f>'時程 '!Y9</f>
        <v>バディー</v>
      </c>
      <c r="I105" s="24"/>
      <c r="J105" s="24"/>
      <c r="K105" s="28"/>
    </row>
    <row r="106" spans="1:11" ht="39.75" customHeight="1" thickBot="1">
      <c r="A106" s="195"/>
      <c r="B106" s="29" t="str">
        <f>'時程 '!V9</f>
        <v>ＹＮキッカーズ</v>
      </c>
      <c r="C106" s="30"/>
      <c r="D106" s="30"/>
      <c r="E106" s="31"/>
      <c r="F106" s="7"/>
      <c r="G106" s="195"/>
      <c r="H106" s="29" t="str">
        <f>'時程 '!AC9</f>
        <v>ＦＣ本宿</v>
      </c>
      <c r="I106" s="30"/>
      <c r="J106" s="30"/>
      <c r="K106" s="31"/>
    </row>
    <row r="107" spans="1:11" ht="16.5" customHeight="1">
      <c r="A107" s="207" t="s">
        <v>153</v>
      </c>
      <c r="B107" s="207"/>
      <c r="C107" s="207"/>
      <c r="D107" s="207"/>
      <c r="E107" s="207"/>
      <c r="F107" s="22"/>
      <c r="G107" s="207" t="s">
        <v>153</v>
      </c>
      <c r="H107" s="207"/>
      <c r="I107" s="207"/>
      <c r="J107" s="207"/>
      <c r="K107" s="207"/>
    </row>
    <row r="108" spans="1:11" ht="13.5">
      <c r="A108" s="210"/>
      <c r="B108" s="210"/>
      <c r="C108" s="210"/>
      <c r="D108" s="210"/>
      <c r="E108" s="210"/>
      <c r="F108" s="7"/>
      <c r="G108" s="210"/>
      <c r="H108" s="210"/>
      <c r="I108" s="210"/>
      <c r="J108" s="210"/>
      <c r="K108" s="210"/>
    </row>
  </sheetData>
  <sheetProtection/>
  <mergeCells count="216">
    <mergeCell ref="C48:E48"/>
    <mergeCell ref="I48:K48"/>
    <mergeCell ref="I31:K31"/>
    <mergeCell ref="A35:E35"/>
    <mergeCell ref="G35:K35"/>
    <mergeCell ref="A36:E36"/>
    <mergeCell ref="G36:K36"/>
    <mergeCell ref="I38:K38"/>
    <mergeCell ref="G38:H38"/>
    <mergeCell ref="I47:K47"/>
    <mergeCell ref="A107:E107"/>
    <mergeCell ref="G107:K107"/>
    <mergeCell ref="A108:E108"/>
    <mergeCell ref="G108:K108"/>
    <mergeCell ref="I3:K3"/>
    <mergeCell ref="C12:E12"/>
    <mergeCell ref="I12:K12"/>
    <mergeCell ref="C21:E21"/>
    <mergeCell ref="I21:K21"/>
    <mergeCell ref="I4:K4"/>
    <mergeCell ref="A102:B102"/>
    <mergeCell ref="I101:K101"/>
    <mergeCell ref="G102:H102"/>
    <mergeCell ref="A103:A106"/>
    <mergeCell ref="C103:E103"/>
    <mergeCell ref="G103:G106"/>
    <mergeCell ref="I103:K103"/>
    <mergeCell ref="C102:E102"/>
    <mergeCell ref="I102:K102"/>
    <mergeCell ref="A99:E99"/>
    <mergeCell ref="G99:K99"/>
    <mergeCell ref="C101:E101"/>
    <mergeCell ref="A100:E100"/>
    <mergeCell ref="G100:K100"/>
    <mergeCell ref="A101:B101"/>
    <mergeCell ref="G101:H101"/>
    <mergeCell ref="A1:E1"/>
    <mergeCell ref="G1:K1"/>
    <mergeCell ref="A2:B2"/>
    <mergeCell ref="C2:E2"/>
    <mergeCell ref="G2:H2"/>
    <mergeCell ref="I2:K2"/>
    <mergeCell ref="A3:B3"/>
    <mergeCell ref="G3:H3"/>
    <mergeCell ref="A4:A7"/>
    <mergeCell ref="C4:E4"/>
    <mergeCell ref="G4:G7"/>
    <mergeCell ref="C3:E3"/>
    <mergeCell ref="A8:E8"/>
    <mergeCell ref="G8:K8"/>
    <mergeCell ref="A11:B11"/>
    <mergeCell ref="C11:E11"/>
    <mergeCell ref="G11:H11"/>
    <mergeCell ref="I11:K11"/>
    <mergeCell ref="A9:E9"/>
    <mergeCell ref="G9:K9"/>
    <mergeCell ref="A10:E10"/>
    <mergeCell ref="G10:K10"/>
    <mergeCell ref="I13:K13"/>
    <mergeCell ref="A17:E17"/>
    <mergeCell ref="G17:K17"/>
    <mergeCell ref="A18:E18"/>
    <mergeCell ref="G18:K18"/>
    <mergeCell ref="A12:B12"/>
    <mergeCell ref="G12:H12"/>
    <mergeCell ref="A13:A16"/>
    <mergeCell ref="C13:E13"/>
    <mergeCell ref="G13:G16"/>
    <mergeCell ref="A19:E19"/>
    <mergeCell ref="G19:K19"/>
    <mergeCell ref="A20:B20"/>
    <mergeCell ref="C20:E20"/>
    <mergeCell ref="G20:H20"/>
    <mergeCell ref="I20:K20"/>
    <mergeCell ref="I22:K22"/>
    <mergeCell ref="A26:E26"/>
    <mergeCell ref="G26:K26"/>
    <mergeCell ref="A27:E27"/>
    <mergeCell ref="G27:K27"/>
    <mergeCell ref="A21:B21"/>
    <mergeCell ref="G21:H21"/>
    <mergeCell ref="A22:A25"/>
    <mergeCell ref="C22:E22"/>
    <mergeCell ref="G22:G25"/>
    <mergeCell ref="A28:E28"/>
    <mergeCell ref="G28:K28"/>
    <mergeCell ref="A29:B29"/>
    <mergeCell ref="C29:E29"/>
    <mergeCell ref="G29:H29"/>
    <mergeCell ref="I29:K29"/>
    <mergeCell ref="A30:B30"/>
    <mergeCell ref="G30:H30"/>
    <mergeCell ref="A31:A34"/>
    <mergeCell ref="C31:E31"/>
    <mergeCell ref="G31:G34"/>
    <mergeCell ref="C30:E30"/>
    <mergeCell ref="I30:K30"/>
    <mergeCell ref="A39:B39"/>
    <mergeCell ref="G39:H39"/>
    <mergeCell ref="A40:A43"/>
    <mergeCell ref="C40:E40"/>
    <mergeCell ref="G40:G43"/>
    <mergeCell ref="A37:E37"/>
    <mergeCell ref="G37:K37"/>
    <mergeCell ref="A38:B38"/>
    <mergeCell ref="C38:E38"/>
    <mergeCell ref="I40:K40"/>
    <mergeCell ref="A44:E44"/>
    <mergeCell ref="G44:K44"/>
    <mergeCell ref="A45:E45"/>
    <mergeCell ref="G45:K45"/>
    <mergeCell ref="C39:E39"/>
    <mergeCell ref="I39:K39"/>
    <mergeCell ref="A48:B48"/>
    <mergeCell ref="G48:H48"/>
    <mergeCell ref="A49:A52"/>
    <mergeCell ref="C49:E49"/>
    <mergeCell ref="G49:G52"/>
    <mergeCell ref="A46:E46"/>
    <mergeCell ref="G46:K46"/>
    <mergeCell ref="A47:B47"/>
    <mergeCell ref="C47:E47"/>
    <mergeCell ref="G47:H47"/>
    <mergeCell ref="A55:E55"/>
    <mergeCell ref="G55:K55"/>
    <mergeCell ref="I49:K49"/>
    <mergeCell ref="A53:E53"/>
    <mergeCell ref="G53:K53"/>
    <mergeCell ref="A54:E54"/>
    <mergeCell ref="G54:K54"/>
    <mergeCell ref="A56:B56"/>
    <mergeCell ref="G56:H56"/>
    <mergeCell ref="C56:E56"/>
    <mergeCell ref="C57:E57"/>
    <mergeCell ref="I57:K57"/>
    <mergeCell ref="I56:K56"/>
    <mergeCell ref="A57:B57"/>
    <mergeCell ref="G57:H57"/>
    <mergeCell ref="A63:E63"/>
    <mergeCell ref="G63:K63"/>
    <mergeCell ref="A64:E64"/>
    <mergeCell ref="G64:K64"/>
    <mergeCell ref="A62:E62"/>
    <mergeCell ref="G62:K62"/>
    <mergeCell ref="A65:B65"/>
    <mergeCell ref="G65:H65"/>
    <mergeCell ref="C65:E65"/>
    <mergeCell ref="C66:E66"/>
    <mergeCell ref="I66:K66"/>
    <mergeCell ref="I65:K65"/>
    <mergeCell ref="A66:B66"/>
    <mergeCell ref="G66:H66"/>
    <mergeCell ref="A72:E72"/>
    <mergeCell ref="G72:K72"/>
    <mergeCell ref="A73:E73"/>
    <mergeCell ref="G73:K73"/>
    <mergeCell ref="A71:E71"/>
    <mergeCell ref="G71:K71"/>
    <mergeCell ref="C74:E74"/>
    <mergeCell ref="I75:K75"/>
    <mergeCell ref="C75:E75"/>
    <mergeCell ref="I74:K74"/>
    <mergeCell ref="A75:B75"/>
    <mergeCell ref="G75:H75"/>
    <mergeCell ref="A81:E81"/>
    <mergeCell ref="G81:K81"/>
    <mergeCell ref="A82:E82"/>
    <mergeCell ref="G82:K82"/>
    <mergeCell ref="A80:E80"/>
    <mergeCell ref="G80:K80"/>
    <mergeCell ref="A89:E89"/>
    <mergeCell ref="G89:K89"/>
    <mergeCell ref="A83:B83"/>
    <mergeCell ref="G83:H83"/>
    <mergeCell ref="C83:E83"/>
    <mergeCell ref="C84:E84"/>
    <mergeCell ref="I84:K84"/>
    <mergeCell ref="I83:K83"/>
    <mergeCell ref="A84:B84"/>
    <mergeCell ref="G84:H84"/>
    <mergeCell ref="A93:B93"/>
    <mergeCell ref="G93:H93"/>
    <mergeCell ref="A90:E90"/>
    <mergeCell ref="G90:K90"/>
    <mergeCell ref="A91:E91"/>
    <mergeCell ref="G91:K91"/>
    <mergeCell ref="A58:A61"/>
    <mergeCell ref="C58:E58"/>
    <mergeCell ref="G58:G61"/>
    <mergeCell ref="I58:K58"/>
    <mergeCell ref="A98:E98"/>
    <mergeCell ref="G98:K98"/>
    <mergeCell ref="A92:B92"/>
    <mergeCell ref="G92:H92"/>
    <mergeCell ref="C92:E92"/>
    <mergeCell ref="C93:E93"/>
    <mergeCell ref="A76:A79"/>
    <mergeCell ref="C76:E76"/>
    <mergeCell ref="G76:G79"/>
    <mergeCell ref="I76:K76"/>
    <mergeCell ref="A67:A70"/>
    <mergeCell ref="C67:E67"/>
    <mergeCell ref="G67:G70"/>
    <mergeCell ref="I67:K67"/>
    <mergeCell ref="A74:B74"/>
    <mergeCell ref="G74:H74"/>
    <mergeCell ref="A94:A97"/>
    <mergeCell ref="C94:E94"/>
    <mergeCell ref="G94:G97"/>
    <mergeCell ref="I94:K94"/>
    <mergeCell ref="A85:A88"/>
    <mergeCell ref="C85:E85"/>
    <mergeCell ref="G85:G88"/>
    <mergeCell ref="I85:K85"/>
    <mergeCell ref="I93:K93"/>
    <mergeCell ref="I92:K92"/>
  </mergeCells>
  <printOptions/>
  <pageMargins left="0.7874015748031497" right="0.7874015748031497" top="0.45" bottom="0.32" header="0.45" footer="0.21"/>
  <pageSetup fitToHeight="3" fitToWidth="1" horizontalDpi="300" verticalDpi="300" orientation="portrait" paperSize="9" scale="87" r:id="rId1"/>
  <rowBreaks count="2" manualBreakCount="2">
    <brk id="36" max="255" man="1"/>
    <brk id="7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9"/>
  <sheetViews>
    <sheetView showGridLines="0" zoomScale="75" zoomScaleNormal="75" zoomScalePageLayoutView="0" workbookViewId="0" topLeftCell="A1">
      <selection activeCell="S80" sqref="S80"/>
    </sheetView>
  </sheetViews>
  <sheetFormatPr defaultColWidth="8.875" defaultRowHeight="13.5"/>
  <cols>
    <col min="1" max="1" width="2.375" style="15" customWidth="1"/>
    <col min="2" max="2" width="9.50390625" style="15" customWidth="1"/>
    <col min="3" max="16" width="2.375" style="15" customWidth="1"/>
    <col min="17" max="17" width="5.625" style="15" customWidth="1"/>
    <col min="18" max="18" width="2.375" style="15" customWidth="1"/>
    <col min="19" max="19" width="9.50390625" style="15" customWidth="1"/>
    <col min="20" max="33" width="2.375" style="15" customWidth="1"/>
    <col min="34" max="16384" width="8.875" style="15" customWidth="1"/>
  </cols>
  <sheetData>
    <row r="1" spans="1:35" ht="18" customHeight="1">
      <c r="A1" s="211" t="s">
        <v>160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3"/>
      <c r="Q1" s="22"/>
      <c r="R1" s="211" t="s">
        <v>160</v>
      </c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3"/>
      <c r="AI1" s="74">
        <v>0.013888888888888888</v>
      </c>
    </row>
    <row r="2" spans="1:33" ht="16.5" customHeight="1">
      <c r="A2" s="220" t="s">
        <v>10</v>
      </c>
      <c r="B2" s="221"/>
      <c r="C2" s="224" t="str">
        <f>'時程 '!H14</f>
        <v>A2位</v>
      </c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6"/>
      <c r="Q2" s="75"/>
      <c r="R2" s="220" t="s">
        <v>10</v>
      </c>
      <c r="S2" s="221"/>
      <c r="T2" s="224" t="str">
        <f>'時程 '!O14</f>
        <v>C2位</v>
      </c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6"/>
    </row>
    <row r="3" spans="1:33" ht="16.5" customHeight="1">
      <c r="A3" s="216" t="s">
        <v>11</v>
      </c>
      <c r="B3" s="217"/>
      <c r="C3" s="218" t="str">
        <f>'予選審判ｶｰﾄﾞ'!C21</f>
        <v>第１コート</v>
      </c>
      <c r="D3" s="218"/>
      <c r="E3" s="218"/>
      <c r="F3" s="218"/>
      <c r="G3" s="218"/>
      <c r="H3" s="219" t="s">
        <v>18</v>
      </c>
      <c r="I3" s="218"/>
      <c r="J3" s="218"/>
      <c r="K3" s="218"/>
      <c r="L3" s="218"/>
      <c r="M3" s="218"/>
      <c r="N3" s="218"/>
      <c r="O3" s="218"/>
      <c r="P3" s="223"/>
      <c r="Q3" s="75"/>
      <c r="R3" s="216" t="s">
        <v>11</v>
      </c>
      <c r="S3" s="217"/>
      <c r="T3" s="218" t="str">
        <f>'時程 '!I13</f>
        <v>第２コート</v>
      </c>
      <c r="U3" s="218"/>
      <c r="V3" s="218"/>
      <c r="W3" s="218"/>
      <c r="X3" s="218"/>
      <c r="Y3" s="219" t="s">
        <v>18</v>
      </c>
      <c r="Z3" s="218"/>
      <c r="AA3" s="218"/>
      <c r="AB3" s="218"/>
      <c r="AC3" s="218"/>
      <c r="AD3" s="218"/>
      <c r="AE3" s="218"/>
      <c r="AF3" s="218"/>
      <c r="AG3" s="223"/>
    </row>
    <row r="4" spans="1:33" ht="16.5" customHeight="1">
      <c r="A4" s="230" t="s">
        <v>12</v>
      </c>
      <c r="B4" s="76" t="s">
        <v>155</v>
      </c>
      <c r="C4" s="232">
        <f>'時程 '!AE14</f>
        <v>0.5104166666666666</v>
      </c>
      <c r="D4" s="218"/>
      <c r="E4" s="218"/>
      <c r="F4" s="218"/>
      <c r="G4" s="218"/>
      <c r="H4" s="233" t="s">
        <v>156</v>
      </c>
      <c r="I4" s="222"/>
      <c r="J4" s="222"/>
      <c r="K4" s="222"/>
      <c r="L4" s="227">
        <f>C4+$AI$1</f>
        <v>0.5243055555555555</v>
      </c>
      <c r="M4" s="228"/>
      <c r="N4" s="228"/>
      <c r="O4" s="228"/>
      <c r="P4" s="229"/>
      <c r="Q4" s="77"/>
      <c r="R4" s="230" t="s">
        <v>12</v>
      </c>
      <c r="S4" s="76" t="s">
        <v>155</v>
      </c>
      <c r="T4" s="232">
        <f>C4</f>
        <v>0.5104166666666666</v>
      </c>
      <c r="U4" s="218"/>
      <c r="V4" s="218"/>
      <c r="W4" s="218"/>
      <c r="X4" s="218"/>
      <c r="Y4" s="233" t="s">
        <v>156</v>
      </c>
      <c r="Z4" s="222"/>
      <c r="AA4" s="222"/>
      <c r="AB4" s="222"/>
      <c r="AC4" s="227">
        <f>T4+$AI$1</f>
        <v>0.5243055555555555</v>
      </c>
      <c r="AD4" s="228"/>
      <c r="AE4" s="228"/>
      <c r="AF4" s="228"/>
      <c r="AG4" s="229"/>
    </row>
    <row r="5" spans="1:33" ht="12.75" customHeight="1">
      <c r="A5" s="230"/>
      <c r="B5" s="24" t="s">
        <v>14</v>
      </c>
      <c r="C5" s="222" t="s">
        <v>15</v>
      </c>
      <c r="D5" s="222"/>
      <c r="E5" s="222"/>
      <c r="F5" s="222" t="s">
        <v>16</v>
      </c>
      <c r="G5" s="222"/>
      <c r="H5" s="222"/>
      <c r="I5" s="222" t="s">
        <v>157</v>
      </c>
      <c r="J5" s="222"/>
      <c r="K5" s="222"/>
      <c r="L5" s="222" t="s">
        <v>158</v>
      </c>
      <c r="M5" s="222"/>
      <c r="N5" s="222"/>
      <c r="O5" s="222" t="s">
        <v>17</v>
      </c>
      <c r="P5" s="235"/>
      <c r="Q5" s="78"/>
      <c r="R5" s="230"/>
      <c r="S5" s="24" t="s">
        <v>14</v>
      </c>
      <c r="T5" s="222" t="s">
        <v>15</v>
      </c>
      <c r="U5" s="222"/>
      <c r="V5" s="222"/>
      <c r="W5" s="222" t="s">
        <v>16</v>
      </c>
      <c r="X5" s="222"/>
      <c r="Y5" s="222"/>
      <c r="Z5" s="222" t="s">
        <v>157</v>
      </c>
      <c r="AA5" s="222"/>
      <c r="AB5" s="222"/>
      <c r="AC5" s="222" t="s">
        <v>158</v>
      </c>
      <c r="AD5" s="222"/>
      <c r="AE5" s="222"/>
      <c r="AF5" s="222" t="s">
        <v>17</v>
      </c>
      <c r="AG5" s="235"/>
    </row>
    <row r="6" spans="1:33" ht="39.75" customHeight="1">
      <c r="A6" s="230"/>
      <c r="B6" s="79" t="str">
        <f>'時程 '!C14</f>
        <v>A3位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6"/>
      <c r="Q6" s="7"/>
      <c r="R6" s="230"/>
      <c r="S6" s="79" t="str">
        <f>'時程 '!J14</f>
        <v>C3位</v>
      </c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6"/>
    </row>
    <row r="7" spans="1:33" ht="14.25" customHeight="1">
      <c r="A7" s="230"/>
      <c r="B7" s="234" t="s">
        <v>159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8"/>
      <c r="Q7" s="7"/>
      <c r="R7" s="230"/>
      <c r="S7" s="234" t="s">
        <v>159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8"/>
    </row>
    <row r="8" spans="1:33" ht="14.25" customHeight="1">
      <c r="A8" s="230"/>
      <c r="B8" s="23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8"/>
      <c r="Q8" s="7"/>
      <c r="R8" s="230"/>
      <c r="S8" s="23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8"/>
    </row>
    <row r="9" spans="1:33" ht="39.75" customHeight="1" thickBot="1">
      <c r="A9" s="231"/>
      <c r="B9" s="80" t="str">
        <f>'時程 '!G14</f>
        <v>B3位</v>
      </c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37"/>
      <c r="Q9" s="7"/>
      <c r="R9" s="231"/>
      <c r="S9" s="80" t="str">
        <f>'時程 '!N14</f>
        <v>D3位</v>
      </c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37"/>
    </row>
    <row r="10" spans="1:33" ht="16.5" customHeight="1" thickBot="1">
      <c r="A10" s="207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2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</row>
    <row r="11" spans="1:33" ht="18" customHeight="1">
      <c r="A11" s="211" t="s">
        <v>160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3"/>
      <c r="Q11" s="22"/>
      <c r="R11" s="211" t="s">
        <v>160</v>
      </c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3"/>
    </row>
    <row r="12" spans="1:33" ht="16.5" customHeight="1">
      <c r="A12" s="220" t="s">
        <v>10</v>
      </c>
      <c r="B12" s="221"/>
      <c r="C12" s="224" t="str">
        <f>'時程 '!W14</f>
        <v>B2位</v>
      </c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6"/>
      <c r="Q12" s="75"/>
      <c r="R12" s="220" t="s">
        <v>10</v>
      </c>
      <c r="S12" s="221"/>
      <c r="T12" s="224" t="str">
        <f>'時程 '!AD14</f>
        <v>D2位</v>
      </c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6"/>
    </row>
    <row r="13" spans="1:33" ht="16.5" customHeight="1">
      <c r="A13" s="216" t="s">
        <v>11</v>
      </c>
      <c r="B13" s="217"/>
      <c r="C13" s="218" t="str">
        <f>'時程 '!Q13</f>
        <v>第３コート</v>
      </c>
      <c r="D13" s="218"/>
      <c r="E13" s="218"/>
      <c r="F13" s="218"/>
      <c r="G13" s="218"/>
      <c r="H13" s="219" t="s">
        <v>18</v>
      </c>
      <c r="I13" s="218"/>
      <c r="J13" s="218"/>
      <c r="K13" s="218"/>
      <c r="L13" s="218"/>
      <c r="M13" s="218"/>
      <c r="N13" s="218"/>
      <c r="O13" s="218"/>
      <c r="P13" s="223"/>
      <c r="Q13" s="75"/>
      <c r="R13" s="216" t="s">
        <v>11</v>
      </c>
      <c r="S13" s="217"/>
      <c r="T13" s="218" t="str">
        <f>'時程 '!X13</f>
        <v>第４コート</v>
      </c>
      <c r="U13" s="218"/>
      <c r="V13" s="218"/>
      <c r="W13" s="218"/>
      <c r="X13" s="218"/>
      <c r="Y13" s="219" t="s">
        <v>18</v>
      </c>
      <c r="Z13" s="218"/>
      <c r="AA13" s="218"/>
      <c r="AB13" s="218"/>
      <c r="AC13" s="218"/>
      <c r="AD13" s="218"/>
      <c r="AE13" s="218"/>
      <c r="AF13" s="218"/>
      <c r="AG13" s="223"/>
    </row>
    <row r="14" spans="1:33" ht="16.5" customHeight="1">
      <c r="A14" s="230" t="s">
        <v>12</v>
      </c>
      <c r="B14" s="76" t="s">
        <v>155</v>
      </c>
      <c r="C14" s="232">
        <f>C4</f>
        <v>0.5104166666666666</v>
      </c>
      <c r="D14" s="218"/>
      <c r="E14" s="218"/>
      <c r="F14" s="218"/>
      <c r="G14" s="218"/>
      <c r="H14" s="233" t="s">
        <v>156</v>
      </c>
      <c r="I14" s="222"/>
      <c r="J14" s="222"/>
      <c r="K14" s="222"/>
      <c r="L14" s="227">
        <f>C14+$AI$1</f>
        <v>0.5243055555555555</v>
      </c>
      <c r="M14" s="228"/>
      <c r="N14" s="228"/>
      <c r="O14" s="228"/>
      <c r="P14" s="229"/>
      <c r="Q14" s="77"/>
      <c r="R14" s="230" t="s">
        <v>12</v>
      </c>
      <c r="S14" s="76" t="s">
        <v>155</v>
      </c>
      <c r="T14" s="232">
        <f>C14</f>
        <v>0.5104166666666666</v>
      </c>
      <c r="U14" s="218"/>
      <c r="V14" s="218"/>
      <c r="W14" s="218"/>
      <c r="X14" s="218"/>
      <c r="Y14" s="233" t="s">
        <v>156</v>
      </c>
      <c r="Z14" s="222"/>
      <c r="AA14" s="222"/>
      <c r="AB14" s="222"/>
      <c r="AC14" s="227">
        <f>T14+$AI$1</f>
        <v>0.5243055555555555</v>
      </c>
      <c r="AD14" s="228"/>
      <c r="AE14" s="228"/>
      <c r="AF14" s="228"/>
      <c r="AG14" s="229"/>
    </row>
    <row r="15" spans="1:33" ht="12.75" customHeight="1">
      <c r="A15" s="230"/>
      <c r="B15" s="24" t="s">
        <v>14</v>
      </c>
      <c r="C15" s="222" t="s">
        <v>15</v>
      </c>
      <c r="D15" s="222"/>
      <c r="E15" s="222"/>
      <c r="F15" s="222" t="s">
        <v>16</v>
      </c>
      <c r="G15" s="222"/>
      <c r="H15" s="222"/>
      <c r="I15" s="222" t="s">
        <v>157</v>
      </c>
      <c r="J15" s="222"/>
      <c r="K15" s="222"/>
      <c r="L15" s="222" t="s">
        <v>158</v>
      </c>
      <c r="M15" s="222"/>
      <c r="N15" s="222"/>
      <c r="O15" s="222" t="s">
        <v>17</v>
      </c>
      <c r="P15" s="235"/>
      <c r="Q15" s="78"/>
      <c r="R15" s="230"/>
      <c r="S15" s="24" t="s">
        <v>14</v>
      </c>
      <c r="T15" s="222" t="s">
        <v>15</v>
      </c>
      <c r="U15" s="222"/>
      <c r="V15" s="222"/>
      <c r="W15" s="222" t="s">
        <v>16</v>
      </c>
      <c r="X15" s="222"/>
      <c r="Y15" s="222"/>
      <c r="Z15" s="222" t="s">
        <v>157</v>
      </c>
      <c r="AA15" s="222"/>
      <c r="AB15" s="222"/>
      <c r="AC15" s="222" t="s">
        <v>158</v>
      </c>
      <c r="AD15" s="222"/>
      <c r="AE15" s="222"/>
      <c r="AF15" s="222" t="s">
        <v>17</v>
      </c>
      <c r="AG15" s="235"/>
    </row>
    <row r="16" spans="1:33" ht="39.75" customHeight="1">
      <c r="A16" s="230"/>
      <c r="B16" s="79" t="str">
        <f>'時程 '!R14</f>
        <v>A4位</v>
      </c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6"/>
      <c r="Q16" s="7"/>
      <c r="R16" s="230"/>
      <c r="S16" s="79" t="str">
        <f>'時程 '!Y14</f>
        <v>C4位</v>
      </c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6"/>
    </row>
    <row r="17" spans="1:33" ht="14.25" customHeight="1">
      <c r="A17" s="230"/>
      <c r="B17" s="234" t="s">
        <v>159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8"/>
      <c r="Q17" s="7"/>
      <c r="R17" s="230"/>
      <c r="S17" s="234" t="s">
        <v>159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8"/>
    </row>
    <row r="18" spans="1:33" ht="14.25" customHeight="1">
      <c r="A18" s="230"/>
      <c r="B18" s="23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8"/>
      <c r="Q18" s="7"/>
      <c r="R18" s="230"/>
      <c r="S18" s="23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8"/>
    </row>
    <row r="19" spans="1:33" ht="39.75" customHeight="1" thickBot="1">
      <c r="A19" s="231"/>
      <c r="B19" s="80" t="str">
        <f>'時程 '!V14</f>
        <v>B4位</v>
      </c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37"/>
      <c r="Q19" s="7"/>
      <c r="R19" s="231"/>
      <c r="S19" s="80" t="str">
        <f>'時程 '!AC14</f>
        <v>D4位</v>
      </c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37"/>
    </row>
    <row r="20" ht="14.25" thickBot="1">
      <c r="Q20" s="7"/>
    </row>
    <row r="21" spans="1:33" ht="18" customHeight="1">
      <c r="A21" s="211" t="s">
        <v>160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3"/>
      <c r="Q21" s="22"/>
      <c r="R21" s="211" t="s">
        <v>160</v>
      </c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3"/>
    </row>
    <row r="22" spans="1:33" ht="16.5" customHeight="1">
      <c r="A22" s="220" t="s">
        <v>10</v>
      </c>
      <c r="B22" s="221"/>
      <c r="C22" s="224" t="str">
        <f>'時程 '!H15</f>
        <v>1⑦敗者</v>
      </c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6"/>
      <c r="Q22" s="75"/>
      <c r="R22" s="220" t="s">
        <v>10</v>
      </c>
      <c r="S22" s="221"/>
      <c r="T22" s="224" t="str">
        <f>'時程 '!O15</f>
        <v>2⑦敗者</v>
      </c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6"/>
    </row>
    <row r="23" spans="1:33" ht="16.5" customHeight="1">
      <c r="A23" s="216" t="s">
        <v>11</v>
      </c>
      <c r="B23" s="217"/>
      <c r="C23" s="218" t="str">
        <f>C3</f>
        <v>第１コート</v>
      </c>
      <c r="D23" s="218"/>
      <c r="E23" s="218"/>
      <c r="F23" s="218"/>
      <c r="G23" s="218"/>
      <c r="H23" s="219" t="s">
        <v>18</v>
      </c>
      <c r="I23" s="218"/>
      <c r="J23" s="218"/>
      <c r="K23" s="218"/>
      <c r="L23" s="218"/>
      <c r="M23" s="218"/>
      <c r="N23" s="218"/>
      <c r="O23" s="218"/>
      <c r="P23" s="223"/>
      <c r="Q23" s="75"/>
      <c r="R23" s="216" t="s">
        <v>11</v>
      </c>
      <c r="S23" s="217"/>
      <c r="T23" s="218" t="str">
        <f>T3</f>
        <v>第２コート</v>
      </c>
      <c r="U23" s="218"/>
      <c r="V23" s="218"/>
      <c r="W23" s="218"/>
      <c r="X23" s="218"/>
      <c r="Y23" s="219" t="s">
        <v>18</v>
      </c>
      <c r="Z23" s="218"/>
      <c r="AA23" s="218"/>
      <c r="AB23" s="218"/>
      <c r="AC23" s="218"/>
      <c r="AD23" s="218"/>
      <c r="AE23" s="218"/>
      <c r="AF23" s="218"/>
      <c r="AG23" s="223"/>
    </row>
    <row r="24" spans="1:33" ht="16.5" customHeight="1">
      <c r="A24" s="230" t="s">
        <v>12</v>
      </c>
      <c r="B24" s="76" t="s">
        <v>155</v>
      </c>
      <c r="C24" s="232">
        <f>'時程 '!AE15</f>
        <v>0.5381944444444444</v>
      </c>
      <c r="D24" s="218"/>
      <c r="E24" s="218"/>
      <c r="F24" s="218"/>
      <c r="G24" s="218"/>
      <c r="H24" s="233" t="s">
        <v>156</v>
      </c>
      <c r="I24" s="222"/>
      <c r="J24" s="222"/>
      <c r="K24" s="222"/>
      <c r="L24" s="227">
        <f>C24+$AI$1</f>
        <v>0.5520833333333333</v>
      </c>
      <c r="M24" s="228"/>
      <c r="N24" s="228"/>
      <c r="O24" s="228"/>
      <c r="P24" s="229"/>
      <c r="Q24" s="77"/>
      <c r="R24" s="230" t="s">
        <v>12</v>
      </c>
      <c r="S24" s="76" t="s">
        <v>155</v>
      </c>
      <c r="T24" s="232">
        <f>C24</f>
        <v>0.5381944444444444</v>
      </c>
      <c r="U24" s="218"/>
      <c r="V24" s="218"/>
      <c r="W24" s="218"/>
      <c r="X24" s="218"/>
      <c r="Y24" s="233" t="s">
        <v>156</v>
      </c>
      <c r="Z24" s="222"/>
      <c r="AA24" s="222"/>
      <c r="AB24" s="222"/>
      <c r="AC24" s="227">
        <f>T24+$AI$1</f>
        <v>0.5520833333333333</v>
      </c>
      <c r="AD24" s="228"/>
      <c r="AE24" s="228"/>
      <c r="AF24" s="228"/>
      <c r="AG24" s="229"/>
    </row>
    <row r="25" spans="1:33" ht="12.75" customHeight="1">
      <c r="A25" s="230"/>
      <c r="B25" s="24" t="s">
        <v>14</v>
      </c>
      <c r="C25" s="222" t="s">
        <v>15</v>
      </c>
      <c r="D25" s="222"/>
      <c r="E25" s="222"/>
      <c r="F25" s="222" t="s">
        <v>16</v>
      </c>
      <c r="G25" s="222"/>
      <c r="H25" s="222"/>
      <c r="I25" s="222" t="s">
        <v>157</v>
      </c>
      <c r="J25" s="222"/>
      <c r="K25" s="222"/>
      <c r="L25" s="222" t="s">
        <v>158</v>
      </c>
      <c r="M25" s="222"/>
      <c r="N25" s="222"/>
      <c r="O25" s="222" t="s">
        <v>17</v>
      </c>
      <c r="P25" s="235"/>
      <c r="Q25" s="78"/>
      <c r="R25" s="230"/>
      <c r="S25" s="24" t="s">
        <v>14</v>
      </c>
      <c r="T25" s="222" t="s">
        <v>15</v>
      </c>
      <c r="U25" s="222"/>
      <c r="V25" s="222"/>
      <c r="W25" s="222" t="s">
        <v>16</v>
      </c>
      <c r="X25" s="222"/>
      <c r="Y25" s="222"/>
      <c r="Z25" s="222" t="s">
        <v>157</v>
      </c>
      <c r="AA25" s="222"/>
      <c r="AB25" s="222"/>
      <c r="AC25" s="222" t="s">
        <v>158</v>
      </c>
      <c r="AD25" s="222"/>
      <c r="AE25" s="222"/>
      <c r="AF25" s="222" t="s">
        <v>17</v>
      </c>
      <c r="AG25" s="235"/>
    </row>
    <row r="26" spans="1:33" ht="39.75" customHeight="1">
      <c r="A26" s="230"/>
      <c r="B26" s="79" t="str">
        <f>'時程 '!C15</f>
        <v>A1位</v>
      </c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6"/>
      <c r="Q26" s="7"/>
      <c r="R26" s="230"/>
      <c r="S26" s="79" t="str">
        <f>'時程 '!J15</f>
        <v>C1位</v>
      </c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6"/>
    </row>
    <row r="27" spans="1:33" ht="14.25" customHeight="1">
      <c r="A27" s="230"/>
      <c r="B27" s="234" t="s">
        <v>159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8"/>
      <c r="Q27" s="7"/>
      <c r="R27" s="230"/>
      <c r="S27" s="234" t="s">
        <v>159</v>
      </c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8"/>
    </row>
    <row r="28" spans="1:33" ht="14.25" customHeight="1">
      <c r="A28" s="230"/>
      <c r="B28" s="23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8"/>
      <c r="Q28" s="7"/>
      <c r="R28" s="230"/>
      <c r="S28" s="23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8"/>
    </row>
    <row r="29" spans="1:33" ht="39.75" customHeight="1" thickBot="1">
      <c r="A29" s="231"/>
      <c r="B29" s="80" t="str">
        <f>'時程 '!G15</f>
        <v>B1位</v>
      </c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37"/>
      <c r="Q29" s="7"/>
      <c r="R29" s="231"/>
      <c r="S29" s="80" t="str">
        <f>'時程 '!N15</f>
        <v>D1位</v>
      </c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37"/>
    </row>
    <row r="30" spans="1:33" ht="18" thickBot="1">
      <c r="A30" s="207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2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</row>
    <row r="31" spans="1:33" ht="18" customHeight="1">
      <c r="A31" s="211" t="s">
        <v>160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3"/>
      <c r="Q31" s="22"/>
      <c r="R31" s="211" t="s">
        <v>160</v>
      </c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3"/>
    </row>
    <row r="32" spans="1:33" ht="16.5" customHeight="1">
      <c r="A32" s="220" t="s">
        <v>10</v>
      </c>
      <c r="B32" s="221"/>
      <c r="C32" s="224" t="str">
        <f>'時程 '!W15</f>
        <v>3⑦敗者</v>
      </c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6"/>
      <c r="Q32" s="75"/>
      <c r="R32" s="220" t="s">
        <v>10</v>
      </c>
      <c r="S32" s="221"/>
      <c r="T32" s="224" t="str">
        <f>'時程 '!AD15</f>
        <v>4⑦敗者</v>
      </c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6"/>
    </row>
    <row r="33" spans="1:33" ht="16.5" customHeight="1">
      <c r="A33" s="216" t="s">
        <v>11</v>
      </c>
      <c r="B33" s="217"/>
      <c r="C33" s="218" t="str">
        <f>C13</f>
        <v>第３コート</v>
      </c>
      <c r="D33" s="218"/>
      <c r="E33" s="218"/>
      <c r="F33" s="218"/>
      <c r="G33" s="218"/>
      <c r="H33" s="219" t="s">
        <v>18</v>
      </c>
      <c r="I33" s="218"/>
      <c r="J33" s="218"/>
      <c r="K33" s="218"/>
      <c r="L33" s="218"/>
      <c r="M33" s="218"/>
      <c r="N33" s="218"/>
      <c r="O33" s="218"/>
      <c r="P33" s="223"/>
      <c r="Q33" s="75"/>
      <c r="R33" s="216" t="s">
        <v>11</v>
      </c>
      <c r="S33" s="217"/>
      <c r="T33" s="218" t="str">
        <f>T13</f>
        <v>第４コート</v>
      </c>
      <c r="U33" s="218"/>
      <c r="V33" s="218"/>
      <c r="W33" s="218"/>
      <c r="X33" s="218"/>
      <c r="Y33" s="219" t="s">
        <v>18</v>
      </c>
      <c r="Z33" s="218"/>
      <c r="AA33" s="218"/>
      <c r="AB33" s="218"/>
      <c r="AC33" s="218"/>
      <c r="AD33" s="218"/>
      <c r="AE33" s="218"/>
      <c r="AF33" s="218"/>
      <c r="AG33" s="223"/>
    </row>
    <row r="34" spans="1:33" ht="16.5" customHeight="1">
      <c r="A34" s="230" t="s">
        <v>12</v>
      </c>
      <c r="B34" s="76" t="s">
        <v>155</v>
      </c>
      <c r="C34" s="232">
        <f>C24</f>
        <v>0.5381944444444444</v>
      </c>
      <c r="D34" s="218"/>
      <c r="E34" s="218"/>
      <c r="F34" s="218"/>
      <c r="G34" s="218"/>
      <c r="H34" s="233" t="s">
        <v>156</v>
      </c>
      <c r="I34" s="222"/>
      <c r="J34" s="222"/>
      <c r="K34" s="222"/>
      <c r="L34" s="227">
        <f>C34+$AI$1</f>
        <v>0.5520833333333333</v>
      </c>
      <c r="M34" s="228"/>
      <c r="N34" s="228"/>
      <c r="O34" s="228"/>
      <c r="P34" s="229"/>
      <c r="Q34" s="77"/>
      <c r="R34" s="230" t="s">
        <v>12</v>
      </c>
      <c r="S34" s="76" t="s">
        <v>155</v>
      </c>
      <c r="T34" s="232">
        <f>C34</f>
        <v>0.5381944444444444</v>
      </c>
      <c r="U34" s="218"/>
      <c r="V34" s="218"/>
      <c r="W34" s="218"/>
      <c r="X34" s="218"/>
      <c r="Y34" s="233" t="s">
        <v>156</v>
      </c>
      <c r="Z34" s="222"/>
      <c r="AA34" s="222"/>
      <c r="AB34" s="222"/>
      <c r="AC34" s="227">
        <f>T34+$AI$1</f>
        <v>0.5520833333333333</v>
      </c>
      <c r="AD34" s="228"/>
      <c r="AE34" s="228"/>
      <c r="AF34" s="228"/>
      <c r="AG34" s="229"/>
    </row>
    <row r="35" spans="1:33" ht="12.75" customHeight="1">
      <c r="A35" s="230"/>
      <c r="B35" s="24" t="s">
        <v>14</v>
      </c>
      <c r="C35" s="222" t="s">
        <v>15</v>
      </c>
      <c r="D35" s="222"/>
      <c r="E35" s="222"/>
      <c r="F35" s="222" t="s">
        <v>16</v>
      </c>
      <c r="G35" s="222"/>
      <c r="H35" s="222"/>
      <c r="I35" s="222" t="s">
        <v>157</v>
      </c>
      <c r="J35" s="222"/>
      <c r="K35" s="222"/>
      <c r="L35" s="222" t="s">
        <v>158</v>
      </c>
      <c r="M35" s="222"/>
      <c r="N35" s="222"/>
      <c r="O35" s="222" t="s">
        <v>17</v>
      </c>
      <c r="P35" s="235"/>
      <c r="Q35" s="78"/>
      <c r="R35" s="230"/>
      <c r="S35" s="24" t="s">
        <v>14</v>
      </c>
      <c r="T35" s="222" t="s">
        <v>15</v>
      </c>
      <c r="U35" s="222"/>
      <c r="V35" s="222"/>
      <c r="W35" s="222" t="s">
        <v>16</v>
      </c>
      <c r="X35" s="222"/>
      <c r="Y35" s="222"/>
      <c r="Z35" s="222" t="s">
        <v>157</v>
      </c>
      <c r="AA35" s="222"/>
      <c r="AB35" s="222"/>
      <c r="AC35" s="222" t="s">
        <v>158</v>
      </c>
      <c r="AD35" s="222"/>
      <c r="AE35" s="222"/>
      <c r="AF35" s="222" t="s">
        <v>17</v>
      </c>
      <c r="AG35" s="235"/>
    </row>
    <row r="36" spans="1:33" ht="39.75" customHeight="1">
      <c r="A36" s="230"/>
      <c r="B36" s="79" t="str">
        <f>'時程 '!R15</f>
        <v>A2位</v>
      </c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6"/>
      <c r="Q36" s="7"/>
      <c r="R36" s="230"/>
      <c r="S36" s="79" t="str">
        <f>'時程 '!Y15</f>
        <v>C2位</v>
      </c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6"/>
    </row>
    <row r="37" spans="1:33" ht="14.25" customHeight="1">
      <c r="A37" s="230"/>
      <c r="B37" s="234" t="s">
        <v>159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8"/>
      <c r="Q37" s="7"/>
      <c r="R37" s="230"/>
      <c r="S37" s="234" t="s">
        <v>159</v>
      </c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8"/>
    </row>
    <row r="38" spans="1:33" ht="14.25" customHeight="1">
      <c r="A38" s="230"/>
      <c r="B38" s="23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8"/>
      <c r="Q38" s="7"/>
      <c r="R38" s="230"/>
      <c r="S38" s="23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8"/>
    </row>
    <row r="39" spans="1:33" ht="39.75" customHeight="1" thickBot="1">
      <c r="A39" s="231"/>
      <c r="B39" s="80" t="str">
        <f>'時程 '!V15</f>
        <v>B2位</v>
      </c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37"/>
      <c r="Q39" s="7"/>
      <c r="R39" s="231"/>
      <c r="S39" s="80" t="str">
        <f>'時程 '!AC15</f>
        <v>D2位</v>
      </c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37"/>
    </row>
    <row r="40" ht="14.25" thickBot="1"/>
    <row r="41" spans="1:35" ht="18" customHeight="1">
      <c r="A41" s="211" t="s">
        <v>160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3"/>
      <c r="Q41" s="22"/>
      <c r="R41" s="211" t="s">
        <v>160</v>
      </c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3"/>
      <c r="AI41" s="81"/>
    </row>
    <row r="42" spans="1:33" ht="16.5" customHeight="1">
      <c r="A42" s="220" t="s">
        <v>10</v>
      </c>
      <c r="B42" s="221"/>
      <c r="C42" s="224" t="str">
        <f>'時程 '!H16</f>
        <v>1⑧敗者</v>
      </c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6"/>
      <c r="Q42" s="75"/>
      <c r="R42" s="220" t="s">
        <v>10</v>
      </c>
      <c r="S42" s="221"/>
      <c r="T42" s="224" t="str">
        <f>'時程 '!O16</f>
        <v>2⑧敗者</v>
      </c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6"/>
    </row>
    <row r="43" spans="1:33" ht="16.5" customHeight="1">
      <c r="A43" s="216" t="s">
        <v>11</v>
      </c>
      <c r="B43" s="217"/>
      <c r="C43" s="218" t="str">
        <f>C23</f>
        <v>第１コート</v>
      </c>
      <c r="D43" s="218"/>
      <c r="E43" s="218"/>
      <c r="F43" s="218"/>
      <c r="G43" s="218"/>
      <c r="H43" s="219" t="s">
        <v>18</v>
      </c>
      <c r="I43" s="218"/>
      <c r="J43" s="218"/>
      <c r="K43" s="218"/>
      <c r="L43" s="218"/>
      <c r="M43" s="218"/>
      <c r="N43" s="218"/>
      <c r="O43" s="218"/>
      <c r="P43" s="223"/>
      <c r="Q43" s="75"/>
      <c r="R43" s="216" t="s">
        <v>11</v>
      </c>
      <c r="S43" s="217"/>
      <c r="T43" s="218" t="str">
        <f>T23</f>
        <v>第２コート</v>
      </c>
      <c r="U43" s="218"/>
      <c r="V43" s="218"/>
      <c r="W43" s="218"/>
      <c r="X43" s="218"/>
      <c r="Y43" s="219" t="s">
        <v>18</v>
      </c>
      <c r="Z43" s="218"/>
      <c r="AA43" s="218"/>
      <c r="AB43" s="218"/>
      <c r="AC43" s="218"/>
      <c r="AD43" s="218"/>
      <c r="AE43" s="218"/>
      <c r="AF43" s="218"/>
      <c r="AG43" s="223"/>
    </row>
    <row r="44" spans="1:33" ht="16.5" customHeight="1">
      <c r="A44" s="230" t="s">
        <v>12</v>
      </c>
      <c r="B44" s="76" t="s">
        <v>155</v>
      </c>
      <c r="C44" s="232">
        <f>'時程 '!AE16</f>
        <v>0.5659722222222222</v>
      </c>
      <c r="D44" s="218"/>
      <c r="E44" s="218"/>
      <c r="F44" s="218"/>
      <c r="G44" s="218"/>
      <c r="H44" s="233" t="s">
        <v>156</v>
      </c>
      <c r="I44" s="222"/>
      <c r="J44" s="222"/>
      <c r="K44" s="222"/>
      <c r="L44" s="227">
        <f>C44+$AI$1</f>
        <v>0.579861111111111</v>
      </c>
      <c r="M44" s="228"/>
      <c r="N44" s="228"/>
      <c r="O44" s="228"/>
      <c r="P44" s="229"/>
      <c r="Q44" s="77"/>
      <c r="R44" s="230" t="s">
        <v>12</v>
      </c>
      <c r="S44" s="76" t="s">
        <v>155</v>
      </c>
      <c r="T44" s="232">
        <f>C44</f>
        <v>0.5659722222222222</v>
      </c>
      <c r="U44" s="218"/>
      <c r="V44" s="218"/>
      <c r="W44" s="218"/>
      <c r="X44" s="218"/>
      <c r="Y44" s="233" t="s">
        <v>156</v>
      </c>
      <c r="Z44" s="222"/>
      <c r="AA44" s="222"/>
      <c r="AB44" s="222"/>
      <c r="AC44" s="227">
        <f>T44+$AI$1</f>
        <v>0.579861111111111</v>
      </c>
      <c r="AD44" s="228"/>
      <c r="AE44" s="228"/>
      <c r="AF44" s="228"/>
      <c r="AG44" s="229"/>
    </row>
    <row r="45" spans="1:33" ht="12.75" customHeight="1">
      <c r="A45" s="230"/>
      <c r="B45" s="24" t="s">
        <v>14</v>
      </c>
      <c r="C45" s="222" t="s">
        <v>15</v>
      </c>
      <c r="D45" s="222"/>
      <c r="E45" s="222"/>
      <c r="F45" s="222" t="s">
        <v>16</v>
      </c>
      <c r="G45" s="222"/>
      <c r="H45" s="222"/>
      <c r="I45" s="222" t="s">
        <v>157</v>
      </c>
      <c r="J45" s="222"/>
      <c r="K45" s="222"/>
      <c r="L45" s="222" t="s">
        <v>158</v>
      </c>
      <c r="M45" s="222"/>
      <c r="N45" s="222"/>
      <c r="O45" s="222" t="s">
        <v>17</v>
      </c>
      <c r="P45" s="235"/>
      <c r="Q45" s="78"/>
      <c r="R45" s="230"/>
      <c r="S45" s="24" t="s">
        <v>14</v>
      </c>
      <c r="T45" s="222" t="s">
        <v>15</v>
      </c>
      <c r="U45" s="222"/>
      <c r="V45" s="222"/>
      <c r="W45" s="222" t="s">
        <v>16</v>
      </c>
      <c r="X45" s="222"/>
      <c r="Y45" s="222"/>
      <c r="Z45" s="222" t="s">
        <v>157</v>
      </c>
      <c r="AA45" s="222"/>
      <c r="AB45" s="222"/>
      <c r="AC45" s="222" t="s">
        <v>158</v>
      </c>
      <c r="AD45" s="222"/>
      <c r="AE45" s="222"/>
      <c r="AF45" s="222" t="s">
        <v>17</v>
      </c>
      <c r="AG45" s="235"/>
    </row>
    <row r="46" spans="1:33" ht="39.75" customHeight="1">
      <c r="A46" s="230"/>
      <c r="B46" s="79" t="str">
        <f>'時程 '!C16</f>
        <v>1⑦勝者</v>
      </c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6"/>
      <c r="Q46" s="7"/>
      <c r="R46" s="230"/>
      <c r="S46" s="79" t="str">
        <f>'時程 '!J16</f>
        <v>1⑦負者</v>
      </c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6"/>
    </row>
    <row r="47" spans="1:33" ht="14.25" customHeight="1">
      <c r="A47" s="230"/>
      <c r="B47" s="234" t="s">
        <v>159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8"/>
      <c r="Q47" s="7"/>
      <c r="R47" s="230"/>
      <c r="S47" s="234" t="s">
        <v>159</v>
      </c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8"/>
    </row>
    <row r="48" spans="1:33" ht="14.25" customHeight="1">
      <c r="A48" s="230"/>
      <c r="B48" s="23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8"/>
      <c r="Q48" s="7"/>
      <c r="R48" s="230"/>
      <c r="S48" s="23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8"/>
    </row>
    <row r="49" spans="1:33" ht="39.75" customHeight="1" thickBot="1">
      <c r="A49" s="231"/>
      <c r="B49" s="80" t="str">
        <f>'時程 '!G16</f>
        <v>2⑦勝者</v>
      </c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37"/>
      <c r="Q49" s="7"/>
      <c r="R49" s="231"/>
      <c r="S49" s="80" t="str">
        <f>'時程 '!N16</f>
        <v>2⑦負者</v>
      </c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37"/>
    </row>
    <row r="50" spans="1:33" ht="18" thickBot="1">
      <c r="A50" s="207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2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</row>
    <row r="51" spans="1:35" ht="18" customHeight="1">
      <c r="A51" s="211" t="s">
        <v>160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3"/>
      <c r="Q51" s="22"/>
      <c r="R51" s="211" t="s">
        <v>160</v>
      </c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3"/>
      <c r="AI51" s="74"/>
    </row>
    <row r="52" spans="1:33" ht="16.5" customHeight="1">
      <c r="A52" s="220" t="s">
        <v>10</v>
      </c>
      <c r="B52" s="221"/>
      <c r="C52" s="224" t="str">
        <f>'時程 '!W16</f>
        <v>3⑧敗者</v>
      </c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6"/>
      <c r="Q52" s="75"/>
      <c r="R52" s="220" t="s">
        <v>10</v>
      </c>
      <c r="S52" s="221"/>
      <c r="T52" s="224" t="str">
        <f>'時程 '!AD16</f>
        <v>4⑧敗者</v>
      </c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6"/>
    </row>
    <row r="53" spans="1:33" ht="16.5" customHeight="1">
      <c r="A53" s="216" t="s">
        <v>11</v>
      </c>
      <c r="B53" s="217"/>
      <c r="C53" s="218" t="str">
        <f>C33</f>
        <v>第３コート</v>
      </c>
      <c r="D53" s="218"/>
      <c r="E53" s="218"/>
      <c r="F53" s="218"/>
      <c r="G53" s="218"/>
      <c r="H53" s="219" t="s">
        <v>18</v>
      </c>
      <c r="I53" s="218"/>
      <c r="J53" s="218"/>
      <c r="K53" s="218"/>
      <c r="L53" s="218"/>
      <c r="M53" s="218"/>
      <c r="N53" s="218"/>
      <c r="O53" s="218"/>
      <c r="P53" s="223"/>
      <c r="Q53" s="75"/>
      <c r="R53" s="216" t="s">
        <v>11</v>
      </c>
      <c r="S53" s="217"/>
      <c r="T53" s="218" t="str">
        <f>T33</f>
        <v>第４コート</v>
      </c>
      <c r="U53" s="218"/>
      <c r="V53" s="218"/>
      <c r="W53" s="218"/>
      <c r="X53" s="218"/>
      <c r="Y53" s="219" t="s">
        <v>18</v>
      </c>
      <c r="Z53" s="218"/>
      <c r="AA53" s="218"/>
      <c r="AB53" s="218"/>
      <c r="AC53" s="218"/>
      <c r="AD53" s="218"/>
      <c r="AE53" s="218"/>
      <c r="AF53" s="218"/>
      <c r="AG53" s="223"/>
    </row>
    <row r="54" spans="1:33" ht="16.5" customHeight="1">
      <c r="A54" s="230" t="s">
        <v>12</v>
      </c>
      <c r="B54" s="76" t="s">
        <v>155</v>
      </c>
      <c r="C54" s="232">
        <f>C44</f>
        <v>0.5659722222222222</v>
      </c>
      <c r="D54" s="218"/>
      <c r="E54" s="218"/>
      <c r="F54" s="218"/>
      <c r="G54" s="218"/>
      <c r="H54" s="233" t="s">
        <v>156</v>
      </c>
      <c r="I54" s="222"/>
      <c r="J54" s="222"/>
      <c r="K54" s="222"/>
      <c r="L54" s="227">
        <f>C54+$AI$1</f>
        <v>0.579861111111111</v>
      </c>
      <c r="M54" s="228"/>
      <c r="N54" s="228"/>
      <c r="O54" s="228"/>
      <c r="P54" s="229"/>
      <c r="Q54" s="77"/>
      <c r="R54" s="230" t="s">
        <v>12</v>
      </c>
      <c r="S54" s="76" t="s">
        <v>155</v>
      </c>
      <c r="T54" s="232">
        <f>C54</f>
        <v>0.5659722222222222</v>
      </c>
      <c r="U54" s="218"/>
      <c r="V54" s="218"/>
      <c r="W54" s="218"/>
      <c r="X54" s="218"/>
      <c r="Y54" s="233" t="s">
        <v>156</v>
      </c>
      <c r="Z54" s="222"/>
      <c r="AA54" s="222"/>
      <c r="AB54" s="222"/>
      <c r="AC54" s="227">
        <f>T54+$AI$1</f>
        <v>0.579861111111111</v>
      </c>
      <c r="AD54" s="228"/>
      <c r="AE54" s="228"/>
      <c r="AF54" s="228"/>
      <c r="AG54" s="229"/>
    </row>
    <row r="55" spans="1:33" ht="12.75" customHeight="1">
      <c r="A55" s="230"/>
      <c r="B55" s="24" t="s">
        <v>14</v>
      </c>
      <c r="C55" s="222" t="s">
        <v>15</v>
      </c>
      <c r="D55" s="222"/>
      <c r="E55" s="222"/>
      <c r="F55" s="222" t="s">
        <v>16</v>
      </c>
      <c r="G55" s="222"/>
      <c r="H55" s="222"/>
      <c r="I55" s="222" t="s">
        <v>157</v>
      </c>
      <c r="J55" s="222"/>
      <c r="K55" s="222"/>
      <c r="L55" s="222" t="s">
        <v>158</v>
      </c>
      <c r="M55" s="222"/>
      <c r="N55" s="222"/>
      <c r="O55" s="222" t="s">
        <v>17</v>
      </c>
      <c r="P55" s="235"/>
      <c r="Q55" s="78"/>
      <c r="R55" s="230"/>
      <c r="S55" s="24" t="s">
        <v>14</v>
      </c>
      <c r="T55" s="222" t="s">
        <v>15</v>
      </c>
      <c r="U55" s="222"/>
      <c r="V55" s="222"/>
      <c r="W55" s="222" t="s">
        <v>16</v>
      </c>
      <c r="X55" s="222"/>
      <c r="Y55" s="222"/>
      <c r="Z55" s="222" t="s">
        <v>157</v>
      </c>
      <c r="AA55" s="222"/>
      <c r="AB55" s="222"/>
      <c r="AC55" s="222" t="s">
        <v>158</v>
      </c>
      <c r="AD55" s="222"/>
      <c r="AE55" s="222"/>
      <c r="AF55" s="222" t="s">
        <v>17</v>
      </c>
      <c r="AG55" s="235"/>
    </row>
    <row r="56" spans="1:33" ht="39.75" customHeight="1">
      <c r="A56" s="230"/>
      <c r="B56" s="79" t="str">
        <f>'時程 '!R16</f>
        <v>3⑦勝者</v>
      </c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6"/>
      <c r="Q56" s="7"/>
      <c r="R56" s="230"/>
      <c r="S56" s="79" t="str">
        <f>'時程 '!Y16</f>
        <v>3⑦負者</v>
      </c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6"/>
    </row>
    <row r="57" spans="1:33" ht="14.25" customHeight="1">
      <c r="A57" s="230"/>
      <c r="B57" s="234" t="s">
        <v>159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8"/>
      <c r="Q57" s="7"/>
      <c r="R57" s="230"/>
      <c r="S57" s="234" t="s">
        <v>159</v>
      </c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8"/>
    </row>
    <row r="58" spans="1:33" ht="14.25" customHeight="1">
      <c r="A58" s="230"/>
      <c r="B58" s="23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8"/>
      <c r="Q58" s="7"/>
      <c r="R58" s="230"/>
      <c r="S58" s="23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8"/>
    </row>
    <row r="59" spans="1:33" ht="39.75" customHeight="1" thickBot="1">
      <c r="A59" s="231"/>
      <c r="B59" s="80" t="str">
        <f>'時程 '!V16</f>
        <v>4⑦勝者</v>
      </c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37"/>
      <c r="Q59" s="7"/>
      <c r="R59" s="231"/>
      <c r="S59" s="80" t="str">
        <f>'時程 '!AC16</f>
        <v>4⑦負者</v>
      </c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37"/>
    </row>
    <row r="60" ht="14.25" thickBot="1"/>
    <row r="61" spans="1:35" ht="18" customHeight="1">
      <c r="A61" s="211" t="s">
        <v>160</v>
      </c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3"/>
      <c r="Q61" s="22"/>
      <c r="R61" s="211" t="s">
        <v>160</v>
      </c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3"/>
      <c r="AI61" s="74"/>
    </row>
    <row r="62" spans="1:33" ht="16.5" customHeight="1">
      <c r="A62" s="220" t="s">
        <v>10</v>
      </c>
      <c r="B62" s="221"/>
      <c r="C62" s="224" t="str">
        <f>'時程 '!H17</f>
        <v>本部</v>
      </c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6"/>
      <c r="Q62" s="75"/>
      <c r="R62" s="220" t="s">
        <v>10</v>
      </c>
      <c r="S62" s="221"/>
      <c r="T62" s="224" t="str">
        <f>'時程 '!O17</f>
        <v>本部</v>
      </c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6"/>
    </row>
    <row r="63" spans="1:33" ht="16.5" customHeight="1">
      <c r="A63" s="216" t="s">
        <v>11</v>
      </c>
      <c r="B63" s="217"/>
      <c r="C63" s="218" t="str">
        <f>C43</f>
        <v>第１コート</v>
      </c>
      <c r="D63" s="218"/>
      <c r="E63" s="218"/>
      <c r="F63" s="218"/>
      <c r="G63" s="218"/>
      <c r="H63" s="219" t="s">
        <v>18</v>
      </c>
      <c r="I63" s="218"/>
      <c r="J63" s="218"/>
      <c r="K63" s="218"/>
      <c r="L63" s="218"/>
      <c r="M63" s="218"/>
      <c r="N63" s="218"/>
      <c r="O63" s="218"/>
      <c r="P63" s="223"/>
      <c r="Q63" s="75"/>
      <c r="R63" s="216" t="s">
        <v>11</v>
      </c>
      <c r="S63" s="217"/>
      <c r="T63" s="218" t="str">
        <f>T43</f>
        <v>第２コート</v>
      </c>
      <c r="U63" s="218"/>
      <c r="V63" s="218"/>
      <c r="W63" s="218"/>
      <c r="X63" s="218"/>
      <c r="Y63" s="219" t="s">
        <v>18</v>
      </c>
      <c r="Z63" s="218"/>
      <c r="AA63" s="218"/>
      <c r="AB63" s="218"/>
      <c r="AC63" s="218"/>
      <c r="AD63" s="218"/>
      <c r="AE63" s="218"/>
      <c r="AF63" s="218"/>
      <c r="AG63" s="223"/>
    </row>
    <row r="64" spans="1:33" ht="16.5" customHeight="1">
      <c r="A64" s="230" t="s">
        <v>12</v>
      </c>
      <c r="B64" s="76" t="s">
        <v>155</v>
      </c>
      <c r="C64" s="232">
        <f>'時程 '!AE17</f>
        <v>0.59375</v>
      </c>
      <c r="D64" s="218"/>
      <c r="E64" s="218"/>
      <c r="F64" s="218"/>
      <c r="G64" s="218"/>
      <c r="H64" s="233" t="s">
        <v>156</v>
      </c>
      <c r="I64" s="222"/>
      <c r="J64" s="222"/>
      <c r="K64" s="222"/>
      <c r="L64" s="227">
        <f>C64+$AI$1</f>
        <v>0.6076388888888888</v>
      </c>
      <c r="M64" s="228"/>
      <c r="N64" s="228"/>
      <c r="O64" s="228"/>
      <c r="P64" s="229"/>
      <c r="Q64" s="77"/>
      <c r="R64" s="230" t="s">
        <v>12</v>
      </c>
      <c r="S64" s="76" t="s">
        <v>155</v>
      </c>
      <c r="T64" s="232">
        <f>C64</f>
        <v>0.59375</v>
      </c>
      <c r="U64" s="218"/>
      <c r="V64" s="218"/>
      <c r="W64" s="218"/>
      <c r="X64" s="218"/>
      <c r="Y64" s="233" t="s">
        <v>156</v>
      </c>
      <c r="Z64" s="222"/>
      <c r="AA64" s="222"/>
      <c r="AB64" s="222"/>
      <c r="AC64" s="227">
        <f>T64+$AI$1</f>
        <v>0.6076388888888888</v>
      </c>
      <c r="AD64" s="228"/>
      <c r="AE64" s="228"/>
      <c r="AF64" s="228"/>
      <c r="AG64" s="229"/>
    </row>
    <row r="65" spans="1:33" ht="12.75" customHeight="1">
      <c r="A65" s="230"/>
      <c r="B65" s="24" t="s">
        <v>14</v>
      </c>
      <c r="C65" s="222" t="s">
        <v>15</v>
      </c>
      <c r="D65" s="222"/>
      <c r="E65" s="222"/>
      <c r="F65" s="222" t="s">
        <v>16</v>
      </c>
      <c r="G65" s="222"/>
      <c r="H65" s="222"/>
      <c r="I65" s="222" t="s">
        <v>157</v>
      </c>
      <c r="J65" s="222"/>
      <c r="K65" s="222"/>
      <c r="L65" s="222" t="s">
        <v>158</v>
      </c>
      <c r="M65" s="222"/>
      <c r="N65" s="222"/>
      <c r="O65" s="222" t="s">
        <v>17</v>
      </c>
      <c r="P65" s="235"/>
      <c r="Q65" s="78"/>
      <c r="R65" s="230"/>
      <c r="S65" s="24" t="s">
        <v>14</v>
      </c>
      <c r="T65" s="222" t="s">
        <v>15</v>
      </c>
      <c r="U65" s="222"/>
      <c r="V65" s="222"/>
      <c r="W65" s="222" t="s">
        <v>16</v>
      </c>
      <c r="X65" s="222"/>
      <c r="Y65" s="222"/>
      <c r="Z65" s="222" t="s">
        <v>157</v>
      </c>
      <c r="AA65" s="222"/>
      <c r="AB65" s="222"/>
      <c r="AC65" s="222" t="s">
        <v>158</v>
      </c>
      <c r="AD65" s="222"/>
      <c r="AE65" s="222"/>
      <c r="AF65" s="222" t="s">
        <v>17</v>
      </c>
      <c r="AG65" s="235"/>
    </row>
    <row r="66" spans="1:33" ht="39.75" customHeight="1">
      <c r="A66" s="230"/>
      <c r="B66" s="79" t="str">
        <f>'時程 '!C17</f>
        <v>1⑧勝者</v>
      </c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6"/>
      <c r="Q66" s="7"/>
      <c r="R66" s="230"/>
      <c r="S66" s="79" t="str">
        <f>'時程 '!J17</f>
        <v>1⑧負者</v>
      </c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6"/>
    </row>
    <row r="67" spans="1:33" ht="14.25" customHeight="1">
      <c r="A67" s="230"/>
      <c r="B67" s="234" t="s">
        <v>159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8"/>
      <c r="Q67" s="7"/>
      <c r="R67" s="230"/>
      <c r="S67" s="234" t="s">
        <v>159</v>
      </c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8"/>
    </row>
    <row r="68" spans="1:33" ht="14.25" customHeight="1">
      <c r="A68" s="230"/>
      <c r="B68" s="23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8"/>
      <c r="Q68" s="7"/>
      <c r="R68" s="230"/>
      <c r="S68" s="23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8"/>
    </row>
    <row r="69" spans="1:33" ht="39.75" customHeight="1" thickBot="1">
      <c r="A69" s="231"/>
      <c r="B69" s="80" t="str">
        <f>'時程 '!G17</f>
        <v>2⑧勝者</v>
      </c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37"/>
      <c r="Q69" s="7"/>
      <c r="R69" s="231"/>
      <c r="S69" s="80" t="str">
        <f>'時程 '!N17</f>
        <v>2⑧負者</v>
      </c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37"/>
    </row>
    <row r="70" spans="1:33" ht="18" thickBot="1">
      <c r="A70" s="207"/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2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</row>
    <row r="71" spans="1:35" ht="18" customHeight="1">
      <c r="A71" s="211" t="s">
        <v>160</v>
      </c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3"/>
      <c r="Q71" s="22"/>
      <c r="R71" s="211" t="s">
        <v>160</v>
      </c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3"/>
      <c r="AI71" s="74"/>
    </row>
    <row r="72" spans="1:33" ht="16.5" customHeight="1">
      <c r="A72" s="220" t="s">
        <v>10</v>
      </c>
      <c r="B72" s="221"/>
      <c r="C72" s="224" t="str">
        <f>'時程 '!W17</f>
        <v>3⑨敗者</v>
      </c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6"/>
      <c r="Q72" s="75"/>
      <c r="R72" s="220" t="s">
        <v>10</v>
      </c>
      <c r="S72" s="221"/>
      <c r="T72" s="224" t="str">
        <f>'時程 '!AD17</f>
        <v>4⑨敗者</v>
      </c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26"/>
    </row>
    <row r="73" spans="1:33" ht="16.5" customHeight="1">
      <c r="A73" s="216" t="s">
        <v>11</v>
      </c>
      <c r="B73" s="217"/>
      <c r="C73" s="218" t="str">
        <f>C53</f>
        <v>第３コート</v>
      </c>
      <c r="D73" s="218"/>
      <c r="E73" s="218"/>
      <c r="F73" s="218"/>
      <c r="G73" s="218"/>
      <c r="H73" s="219" t="s">
        <v>18</v>
      </c>
      <c r="I73" s="218"/>
      <c r="J73" s="218"/>
      <c r="K73" s="218"/>
      <c r="L73" s="218"/>
      <c r="M73" s="218"/>
      <c r="N73" s="218"/>
      <c r="O73" s="218"/>
      <c r="P73" s="223"/>
      <c r="Q73" s="75"/>
      <c r="R73" s="216" t="s">
        <v>11</v>
      </c>
      <c r="S73" s="217"/>
      <c r="T73" s="218" t="str">
        <f>T53</f>
        <v>第４コート</v>
      </c>
      <c r="U73" s="218"/>
      <c r="V73" s="218"/>
      <c r="W73" s="218"/>
      <c r="X73" s="218"/>
      <c r="Y73" s="219" t="s">
        <v>18</v>
      </c>
      <c r="Z73" s="218"/>
      <c r="AA73" s="218"/>
      <c r="AB73" s="218"/>
      <c r="AC73" s="218"/>
      <c r="AD73" s="218"/>
      <c r="AE73" s="218"/>
      <c r="AF73" s="218"/>
      <c r="AG73" s="223"/>
    </row>
    <row r="74" spans="1:33" ht="16.5" customHeight="1">
      <c r="A74" s="230" t="s">
        <v>12</v>
      </c>
      <c r="B74" s="76" t="s">
        <v>155</v>
      </c>
      <c r="C74" s="232">
        <f>C64</f>
        <v>0.59375</v>
      </c>
      <c r="D74" s="218"/>
      <c r="E74" s="218"/>
      <c r="F74" s="218"/>
      <c r="G74" s="218"/>
      <c r="H74" s="233" t="s">
        <v>156</v>
      </c>
      <c r="I74" s="222"/>
      <c r="J74" s="222"/>
      <c r="K74" s="222"/>
      <c r="L74" s="227">
        <f>C74+$AI$1</f>
        <v>0.6076388888888888</v>
      </c>
      <c r="M74" s="228"/>
      <c r="N74" s="228"/>
      <c r="O74" s="228"/>
      <c r="P74" s="229"/>
      <c r="Q74" s="77"/>
      <c r="R74" s="230" t="s">
        <v>12</v>
      </c>
      <c r="S74" s="76" t="s">
        <v>155</v>
      </c>
      <c r="T74" s="232">
        <f>C74</f>
        <v>0.59375</v>
      </c>
      <c r="U74" s="218"/>
      <c r="V74" s="218"/>
      <c r="W74" s="218"/>
      <c r="X74" s="218"/>
      <c r="Y74" s="233" t="s">
        <v>156</v>
      </c>
      <c r="Z74" s="222"/>
      <c r="AA74" s="222"/>
      <c r="AB74" s="222"/>
      <c r="AC74" s="227">
        <f>T74+$AI$1</f>
        <v>0.6076388888888888</v>
      </c>
      <c r="AD74" s="228"/>
      <c r="AE74" s="228"/>
      <c r="AF74" s="228"/>
      <c r="AG74" s="229"/>
    </row>
    <row r="75" spans="1:33" ht="12.75" customHeight="1">
      <c r="A75" s="230"/>
      <c r="B75" s="24" t="s">
        <v>14</v>
      </c>
      <c r="C75" s="222" t="s">
        <v>15</v>
      </c>
      <c r="D75" s="222"/>
      <c r="E75" s="222"/>
      <c r="F75" s="222" t="s">
        <v>16</v>
      </c>
      <c r="G75" s="222"/>
      <c r="H75" s="222"/>
      <c r="I75" s="222" t="s">
        <v>157</v>
      </c>
      <c r="J75" s="222"/>
      <c r="K75" s="222"/>
      <c r="L75" s="222" t="s">
        <v>158</v>
      </c>
      <c r="M75" s="222"/>
      <c r="N75" s="222"/>
      <c r="O75" s="222" t="s">
        <v>17</v>
      </c>
      <c r="P75" s="235"/>
      <c r="Q75" s="78"/>
      <c r="R75" s="230"/>
      <c r="S75" s="24" t="s">
        <v>14</v>
      </c>
      <c r="T75" s="222" t="s">
        <v>15</v>
      </c>
      <c r="U75" s="222"/>
      <c r="V75" s="222"/>
      <c r="W75" s="222" t="s">
        <v>16</v>
      </c>
      <c r="X75" s="222"/>
      <c r="Y75" s="222"/>
      <c r="Z75" s="222" t="s">
        <v>157</v>
      </c>
      <c r="AA75" s="222"/>
      <c r="AB75" s="222"/>
      <c r="AC75" s="222" t="s">
        <v>158</v>
      </c>
      <c r="AD75" s="222"/>
      <c r="AE75" s="222"/>
      <c r="AF75" s="222" t="s">
        <v>17</v>
      </c>
      <c r="AG75" s="235"/>
    </row>
    <row r="76" spans="1:33" ht="39.75" customHeight="1">
      <c r="A76" s="230"/>
      <c r="B76" s="79" t="str">
        <f>'時程 '!R17</f>
        <v>3⑧勝者</v>
      </c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6"/>
      <c r="Q76" s="7"/>
      <c r="R76" s="230"/>
      <c r="S76" s="79" t="str">
        <f>'時程 '!Y17</f>
        <v>3⑧負者</v>
      </c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6"/>
    </row>
    <row r="77" spans="1:33" ht="14.25" customHeight="1">
      <c r="A77" s="230"/>
      <c r="B77" s="234" t="s">
        <v>159</v>
      </c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8"/>
      <c r="Q77" s="7"/>
      <c r="R77" s="230"/>
      <c r="S77" s="234" t="s">
        <v>159</v>
      </c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8"/>
    </row>
    <row r="78" spans="1:33" ht="14.25" customHeight="1">
      <c r="A78" s="230"/>
      <c r="B78" s="23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8"/>
      <c r="Q78" s="7"/>
      <c r="R78" s="230"/>
      <c r="S78" s="23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8"/>
    </row>
    <row r="79" spans="1:33" ht="39.75" customHeight="1" thickBot="1">
      <c r="A79" s="231"/>
      <c r="B79" s="80" t="str">
        <f>'時程 '!V17</f>
        <v>4⑧勝者</v>
      </c>
      <c r="C79" s="215"/>
      <c r="D79" s="215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37"/>
      <c r="Q79" s="7"/>
      <c r="R79" s="231"/>
      <c r="S79" s="80" t="str">
        <f>'時程 '!AC17</f>
        <v>4⑧負者</v>
      </c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37"/>
    </row>
  </sheetData>
  <sheetProtection/>
  <mergeCells count="440">
    <mergeCell ref="L79:N79"/>
    <mergeCell ref="O79:P79"/>
    <mergeCell ref="T79:V79"/>
    <mergeCell ref="Z79:AB79"/>
    <mergeCell ref="AC79:AE79"/>
    <mergeCell ref="AF79:AG79"/>
    <mergeCell ref="W76:Y76"/>
    <mergeCell ref="Z76:AB76"/>
    <mergeCell ref="W79:Y79"/>
    <mergeCell ref="AC76:AE76"/>
    <mergeCell ref="AF76:AG76"/>
    <mergeCell ref="B77:B78"/>
    <mergeCell ref="S77:S78"/>
    <mergeCell ref="R74:R79"/>
    <mergeCell ref="T74:X74"/>
    <mergeCell ref="C76:E76"/>
    <mergeCell ref="I76:K76"/>
    <mergeCell ref="C79:E79"/>
    <mergeCell ref="F79:H79"/>
    <mergeCell ref="C75:E75"/>
    <mergeCell ref="I79:K79"/>
    <mergeCell ref="Y74:AB74"/>
    <mergeCell ref="L76:N76"/>
    <mergeCell ref="O76:P76"/>
    <mergeCell ref="T76:V76"/>
    <mergeCell ref="W75:Y75"/>
    <mergeCell ref="Z75:AB75"/>
    <mergeCell ref="AC75:AE75"/>
    <mergeCell ref="AF75:AG75"/>
    <mergeCell ref="F75:H75"/>
    <mergeCell ref="L75:N75"/>
    <mergeCell ref="O75:P75"/>
    <mergeCell ref="T75:V75"/>
    <mergeCell ref="I75:K75"/>
    <mergeCell ref="R72:S72"/>
    <mergeCell ref="T72:AG72"/>
    <mergeCell ref="R73:S73"/>
    <mergeCell ref="T73:X73"/>
    <mergeCell ref="Y73:AB73"/>
    <mergeCell ref="AC73:AG73"/>
    <mergeCell ref="AC74:AG74"/>
    <mergeCell ref="A73:B73"/>
    <mergeCell ref="C73:G73"/>
    <mergeCell ref="H73:K73"/>
    <mergeCell ref="L73:P73"/>
    <mergeCell ref="L74:P74"/>
    <mergeCell ref="A74:A79"/>
    <mergeCell ref="C74:G74"/>
    <mergeCell ref="H74:K74"/>
    <mergeCell ref="F76:H76"/>
    <mergeCell ref="A71:P71"/>
    <mergeCell ref="R71:AG71"/>
    <mergeCell ref="O69:P69"/>
    <mergeCell ref="T69:V69"/>
    <mergeCell ref="W69:Y69"/>
    <mergeCell ref="Z69:AB69"/>
    <mergeCell ref="C69:E69"/>
    <mergeCell ref="F69:H69"/>
    <mergeCell ref="AC66:AE66"/>
    <mergeCell ref="AF66:AG66"/>
    <mergeCell ref="T66:V66"/>
    <mergeCell ref="Z66:AB66"/>
    <mergeCell ref="AC69:AE69"/>
    <mergeCell ref="AF69:AG69"/>
    <mergeCell ref="T64:X64"/>
    <mergeCell ref="W66:Y66"/>
    <mergeCell ref="I69:K69"/>
    <mergeCell ref="L69:N69"/>
    <mergeCell ref="Y64:AB64"/>
    <mergeCell ref="B67:B68"/>
    <mergeCell ref="S67:S68"/>
    <mergeCell ref="F66:H66"/>
    <mergeCell ref="L66:N66"/>
    <mergeCell ref="O66:P66"/>
    <mergeCell ref="AC64:AG64"/>
    <mergeCell ref="W65:Y65"/>
    <mergeCell ref="Z65:AB65"/>
    <mergeCell ref="AC65:AE65"/>
    <mergeCell ref="AF65:AG65"/>
    <mergeCell ref="F65:H65"/>
    <mergeCell ref="L65:N65"/>
    <mergeCell ref="O65:P65"/>
    <mergeCell ref="T65:V65"/>
    <mergeCell ref="R64:R69"/>
    <mergeCell ref="R62:S62"/>
    <mergeCell ref="T62:AG62"/>
    <mergeCell ref="L63:P63"/>
    <mergeCell ref="R63:S63"/>
    <mergeCell ref="T63:X63"/>
    <mergeCell ref="Y63:AB63"/>
    <mergeCell ref="AC63:AG63"/>
    <mergeCell ref="AC59:AE59"/>
    <mergeCell ref="AF59:AG59"/>
    <mergeCell ref="A61:P61"/>
    <mergeCell ref="R61:AG61"/>
    <mergeCell ref="I59:K59"/>
    <mergeCell ref="L59:N59"/>
    <mergeCell ref="O59:P59"/>
    <mergeCell ref="T59:V59"/>
    <mergeCell ref="A54:A59"/>
    <mergeCell ref="C54:G54"/>
    <mergeCell ref="AF55:AG55"/>
    <mergeCell ref="F56:H56"/>
    <mergeCell ref="L56:N56"/>
    <mergeCell ref="O56:P56"/>
    <mergeCell ref="T56:V56"/>
    <mergeCell ref="W56:Y56"/>
    <mergeCell ref="Z56:AB56"/>
    <mergeCell ref="AC56:AE56"/>
    <mergeCell ref="AF56:AG56"/>
    <mergeCell ref="AC54:AG54"/>
    <mergeCell ref="C55:E55"/>
    <mergeCell ref="F55:H55"/>
    <mergeCell ref="I55:K55"/>
    <mergeCell ref="L55:N55"/>
    <mergeCell ref="O55:P55"/>
    <mergeCell ref="T55:V55"/>
    <mergeCell ref="W55:Y55"/>
    <mergeCell ref="Z55:AB55"/>
    <mergeCell ref="AC55:AE55"/>
    <mergeCell ref="L54:P54"/>
    <mergeCell ref="R54:R59"/>
    <mergeCell ref="T54:X54"/>
    <mergeCell ref="Y54:AB54"/>
    <mergeCell ref="S57:S58"/>
    <mergeCell ref="W59:Y59"/>
    <mergeCell ref="Z59:AB59"/>
    <mergeCell ref="R52:S52"/>
    <mergeCell ref="T52:AG52"/>
    <mergeCell ref="A53:B53"/>
    <mergeCell ref="C53:G53"/>
    <mergeCell ref="H53:K53"/>
    <mergeCell ref="L53:P53"/>
    <mergeCell ref="R53:S53"/>
    <mergeCell ref="T53:X53"/>
    <mergeCell ref="Y53:AB53"/>
    <mergeCell ref="AC53:AG53"/>
    <mergeCell ref="A51:P51"/>
    <mergeCell ref="R51:AG51"/>
    <mergeCell ref="L49:N49"/>
    <mergeCell ref="O49:P49"/>
    <mergeCell ref="T49:V49"/>
    <mergeCell ref="W49:Y49"/>
    <mergeCell ref="I49:K49"/>
    <mergeCell ref="B47:B48"/>
    <mergeCell ref="S47:S48"/>
    <mergeCell ref="Z49:AB49"/>
    <mergeCell ref="F49:H49"/>
    <mergeCell ref="C46:E46"/>
    <mergeCell ref="F46:H46"/>
    <mergeCell ref="I46:K46"/>
    <mergeCell ref="R42:S42"/>
    <mergeCell ref="T42:AG42"/>
    <mergeCell ref="AC43:AG43"/>
    <mergeCell ref="Y44:AB44"/>
    <mergeCell ref="AC44:AG44"/>
    <mergeCell ref="W45:Y45"/>
    <mergeCell ref="Z45:AB45"/>
    <mergeCell ref="AC45:AE45"/>
    <mergeCell ref="L43:P43"/>
    <mergeCell ref="R43:S43"/>
    <mergeCell ref="T43:X43"/>
    <mergeCell ref="Y43:AB43"/>
    <mergeCell ref="L46:N46"/>
    <mergeCell ref="O46:P46"/>
    <mergeCell ref="T46:V46"/>
    <mergeCell ref="W46:Y46"/>
    <mergeCell ref="Z46:AB46"/>
    <mergeCell ref="AC46:AE46"/>
    <mergeCell ref="AF46:AG46"/>
    <mergeCell ref="L45:N45"/>
    <mergeCell ref="O45:P45"/>
    <mergeCell ref="R44:R49"/>
    <mergeCell ref="T44:X44"/>
    <mergeCell ref="AF45:AG45"/>
    <mergeCell ref="T45:V45"/>
    <mergeCell ref="AC49:AE49"/>
    <mergeCell ref="AF49:AG49"/>
    <mergeCell ref="A41:P41"/>
    <mergeCell ref="R41:AG41"/>
    <mergeCell ref="L39:N39"/>
    <mergeCell ref="O39:P39"/>
    <mergeCell ref="T39:V39"/>
    <mergeCell ref="W39:Y39"/>
    <mergeCell ref="AF36:AG36"/>
    <mergeCell ref="B37:B38"/>
    <mergeCell ref="S37:S38"/>
    <mergeCell ref="Z39:AB39"/>
    <mergeCell ref="AC39:AE39"/>
    <mergeCell ref="AF39:AG39"/>
    <mergeCell ref="AF35:AG35"/>
    <mergeCell ref="C36:E36"/>
    <mergeCell ref="F36:H36"/>
    <mergeCell ref="I36:K36"/>
    <mergeCell ref="L36:N36"/>
    <mergeCell ref="O36:P36"/>
    <mergeCell ref="T36:V36"/>
    <mergeCell ref="W36:Y36"/>
    <mergeCell ref="Z36:AB36"/>
    <mergeCell ref="AC36:AE36"/>
    <mergeCell ref="T34:X34"/>
    <mergeCell ref="Y34:AB34"/>
    <mergeCell ref="AC34:AG34"/>
    <mergeCell ref="C35:E35"/>
    <mergeCell ref="L35:N35"/>
    <mergeCell ref="O35:P35"/>
    <mergeCell ref="T35:V35"/>
    <mergeCell ref="W35:Y35"/>
    <mergeCell ref="Z35:AB35"/>
    <mergeCell ref="AC35:AE35"/>
    <mergeCell ref="L33:P33"/>
    <mergeCell ref="R33:S33"/>
    <mergeCell ref="T33:X33"/>
    <mergeCell ref="Y33:AB33"/>
    <mergeCell ref="AC33:AG33"/>
    <mergeCell ref="A34:A39"/>
    <mergeCell ref="C34:G34"/>
    <mergeCell ref="H34:K34"/>
    <mergeCell ref="L34:P34"/>
    <mergeCell ref="R34:R39"/>
    <mergeCell ref="AC29:AE29"/>
    <mergeCell ref="AF29:AG29"/>
    <mergeCell ref="R31:AG31"/>
    <mergeCell ref="A32:B32"/>
    <mergeCell ref="C32:P32"/>
    <mergeCell ref="R32:S32"/>
    <mergeCell ref="T32:AG32"/>
    <mergeCell ref="A31:P31"/>
    <mergeCell ref="T29:V29"/>
    <mergeCell ref="C29:E29"/>
    <mergeCell ref="I29:K29"/>
    <mergeCell ref="W29:Y29"/>
    <mergeCell ref="Z29:AB29"/>
    <mergeCell ref="L26:N26"/>
    <mergeCell ref="O26:P26"/>
    <mergeCell ref="S27:S28"/>
    <mergeCell ref="W26:Y26"/>
    <mergeCell ref="AC25:AE25"/>
    <mergeCell ref="Z26:AB26"/>
    <mergeCell ref="AF25:AG25"/>
    <mergeCell ref="AC26:AE26"/>
    <mergeCell ref="AF26:AG26"/>
    <mergeCell ref="T26:V26"/>
    <mergeCell ref="L25:N25"/>
    <mergeCell ref="O25:P25"/>
    <mergeCell ref="T25:V25"/>
    <mergeCell ref="W25:Y25"/>
    <mergeCell ref="R24:R29"/>
    <mergeCell ref="T24:X24"/>
    <mergeCell ref="Y24:AB24"/>
    <mergeCell ref="Z25:AB25"/>
    <mergeCell ref="L29:N29"/>
    <mergeCell ref="O29:P29"/>
    <mergeCell ref="AC24:AG24"/>
    <mergeCell ref="Z19:AB19"/>
    <mergeCell ref="AC19:AE19"/>
    <mergeCell ref="AF19:AG19"/>
    <mergeCell ref="R22:S22"/>
    <mergeCell ref="T22:AG22"/>
    <mergeCell ref="R23:S23"/>
    <mergeCell ref="T23:X23"/>
    <mergeCell ref="Y23:AB23"/>
    <mergeCell ref="AC23:AG23"/>
    <mergeCell ref="A21:P21"/>
    <mergeCell ref="R21:AG21"/>
    <mergeCell ref="L19:N19"/>
    <mergeCell ref="O19:P19"/>
    <mergeCell ref="T19:V19"/>
    <mergeCell ref="W19:Y19"/>
    <mergeCell ref="C19:E19"/>
    <mergeCell ref="A14:A19"/>
    <mergeCell ref="C14:G14"/>
    <mergeCell ref="H14:K14"/>
    <mergeCell ref="AC16:AE16"/>
    <mergeCell ref="AF16:AG16"/>
    <mergeCell ref="B17:B18"/>
    <mergeCell ref="S17:S18"/>
    <mergeCell ref="L16:N16"/>
    <mergeCell ref="O16:P16"/>
    <mergeCell ref="T16:V16"/>
    <mergeCell ref="W16:Y16"/>
    <mergeCell ref="R14:R19"/>
    <mergeCell ref="T14:X14"/>
    <mergeCell ref="AC14:AG14"/>
    <mergeCell ref="T15:V15"/>
    <mergeCell ref="W15:Y15"/>
    <mergeCell ref="Z15:AB15"/>
    <mergeCell ref="AC15:AE15"/>
    <mergeCell ref="AF15:AG15"/>
    <mergeCell ref="Z16:AB16"/>
    <mergeCell ref="Y14:AB14"/>
    <mergeCell ref="C16:E16"/>
    <mergeCell ref="F16:H16"/>
    <mergeCell ref="I16:K16"/>
    <mergeCell ref="R13:S13"/>
    <mergeCell ref="L14:P14"/>
    <mergeCell ref="C15:E15"/>
    <mergeCell ref="L15:N15"/>
    <mergeCell ref="O15:P15"/>
    <mergeCell ref="AC13:AG13"/>
    <mergeCell ref="R11:AG11"/>
    <mergeCell ref="C12:P12"/>
    <mergeCell ref="R12:S12"/>
    <mergeCell ref="T12:AG12"/>
    <mergeCell ref="T13:X13"/>
    <mergeCell ref="Y13:AB13"/>
    <mergeCell ref="Z9:AB9"/>
    <mergeCell ref="AC9:AE9"/>
    <mergeCell ref="AF9:AG9"/>
    <mergeCell ref="A10:P10"/>
    <mergeCell ref="R10:AG10"/>
    <mergeCell ref="L9:N9"/>
    <mergeCell ref="O9:P9"/>
    <mergeCell ref="T9:V9"/>
    <mergeCell ref="W9:Y9"/>
    <mergeCell ref="F9:H9"/>
    <mergeCell ref="W6:Y6"/>
    <mergeCell ref="Z6:AB6"/>
    <mergeCell ref="AC6:AE6"/>
    <mergeCell ref="AF6:AG6"/>
    <mergeCell ref="B7:B8"/>
    <mergeCell ref="S7:S8"/>
    <mergeCell ref="C6:E6"/>
    <mergeCell ref="F6:H6"/>
    <mergeCell ref="I6:K6"/>
    <mergeCell ref="L6:N6"/>
    <mergeCell ref="O6:P6"/>
    <mergeCell ref="T6:V6"/>
    <mergeCell ref="AC4:AG4"/>
    <mergeCell ref="C5:E5"/>
    <mergeCell ref="L5:N5"/>
    <mergeCell ref="O5:P5"/>
    <mergeCell ref="T5:V5"/>
    <mergeCell ref="W5:Y5"/>
    <mergeCell ref="Z5:AB5"/>
    <mergeCell ref="AC5:AE5"/>
    <mergeCell ref="AF5:AG5"/>
    <mergeCell ref="T3:X3"/>
    <mergeCell ref="Y3:AB3"/>
    <mergeCell ref="AC3:AG3"/>
    <mergeCell ref="A4:A9"/>
    <mergeCell ref="C4:G4"/>
    <mergeCell ref="H4:K4"/>
    <mergeCell ref="L4:P4"/>
    <mergeCell ref="R4:R9"/>
    <mergeCell ref="T4:X4"/>
    <mergeCell ref="Y4:AB4"/>
    <mergeCell ref="H54:K54"/>
    <mergeCell ref="B57:B58"/>
    <mergeCell ref="C59:E59"/>
    <mergeCell ref="F59:H59"/>
    <mergeCell ref="R1:AG1"/>
    <mergeCell ref="C2:P2"/>
    <mergeCell ref="R2:S2"/>
    <mergeCell ref="T2:AG2"/>
    <mergeCell ref="L3:P3"/>
    <mergeCell ref="R3:S3"/>
    <mergeCell ref="A72:B72"/>
    <mergeCell ref="C72:P72"/>
    <mergeCell ref="C65:E65"/>
    <mergeCell ref="C66:E66"/>
    <mergeCell ref="I66:K66"/>
    <mergeCell ref="I65:K65"/>
    <mergeCell ref="A64:A69"/>
    <mergeCell ref="C64:G64"/>
    <mergeCell ref="H64:K64"/>
    <mergeCell ref="L64:P64"/>
    <mergeCell ref="A63:B63"/>
    <mergeCell ref="C63:G63"/>
    <mergeCell ref="H63:K63"/>
    <mergeCell ref="C56:E56"/>
    <mergeCell ref="I56:K56"/>
    <mergeCell ref="A62:B62"/>
    <mergeCell ref="C62:P62"/>
    <mergeCell ref="A52:B52"/>
    <mergeCell ref="C52:P52"/>
    <mergeCell ref="C49:E49"/>
    <mergeCell ref="A44:A49"/>
    <mergeCell ref="C44:G44"/>
    <mergeCell ref="H44:K44"/>
    <mergeCell ref="L44:P44"/>
    <mergeCell ref="C45:E45"/>
    <mergeCell ref="F45:H45"/>
    <mergeCell ref="I45:K45"/>
    <mergeCell ref="B27:B28"/>
    <mergeCell ref="A43:B43"/>
    <mergeCell ref="C43:G43"/>
    <mergeCell ref="H43:K43"/>
    <mergeCell ref="F29:H29"/>
    <mergeCell ref="F35:H35"/>
    <mergeCell ref="I35:K35"/>
    <mergeCell ref="F39:H39"/>
    <mergeCell ref="A42:B42"/>
    <mergeCell ref="C42:P42"/>
    <mergeCell ref="C24:G24"/>
    <mergeCell ref="H24:K24"/>
    <mergeCell ref="C25:E25"/>
    <mergeCell ref="C26:E26"/>
    <mergeCell ref="F26:H26"/>
    <mergeCell ref="I26:K26"/>
    <mergeCell ref="A22:B22"/>
    <mergeCell ref="C22:P22"/>
    <mergeCell ref="L24:P24"/>
    <mergeCell ref="F25:H25"/>
    <mergeCell ref="I25:K25"/>
    <mergeCell ref="A23:B23"/>
    <mergeCell ref="C23:G23"/>
    <mergeCell ref="H23:K23"/>
    <mergeCell ref="L23:P23"/>
    <mergeCell ref="A24:A29"/>
    <mergeCell ref="I9:K9"/>
    <mergeCell ref="A11:P11"/>
    <mergeCell ref="F19:H19"/>
    <mergeCell ref="I19:K19"/>
    <mergeCell ref="A13:B13"/>
    <mergeCell ref="C13:G13"/>
    <mergeCell ref="H13:K13"/>
    <mergeCell ref="F15:H15"/>
    <mergeCell ref="I15:K15"/>
    <mergeCell ref="L13:P13"/>
    <mergeCell ref="A2:B2"/>
    <mergeCell ref="A1:P1"/>
    <mergeCell ref="A30:P30"/>
    <mergeCell ref="A3:B3"/>
    <mergeCell ref="C3:G3"/>
    <mergeCell ref="H3:K3"/>
    <mergeCell ref="F5:H5"/>
    <mergeCell ref="I5:K5"/>
    <mergeCell ref="A12:B12"/>
    <mergeCell ref="C9:E9"/>
    <mergeCell ref="R30:AG30"/>
    <mergeCell ref="A50:P50"/>
    <mergeCell ref="R50:AG50"/>
    <mergeCell ref="A70:P70"/>
    <mergeCell ref="R70:AG70"/>
    <mergeCell ref="C39:E39"/>
    <mergeCell ref="I39:K39"/>
    <mergeCell ref="A33:B33"/>
    <mergeCell ref="C33:G33"/>
    <mergeCell ref="H33:K33"/>
  </mergeCells>
  <printOptions/>
  <pageMargins left="0.7874015748031497" right="0.7874015748031497" top="0.5905511811023623" bottom="1.01" header="0.5118110236220472" footer="0.4330708661417323"/>
  <pageSetup fitToHeight="3" fitToWidth="1" horizontalDpi="300" verticalDpi="3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富士通サポートアンドサービス株式会社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情報サービス営業部第二課</dc:creator>
  <cp:keywords/>
  <dc:description/>
  <cp:lastModifiedBy>飯田 昌也</cp:lastModifiedBy>
  <cp:lastPrinted>2018-01-24T01:12:03Z</cp:lastPrinted>
  <dcterms:created xsi:type="dcterms:W3CDTF">2009-07-09T06:31:36Z</dcterms:created>
  <dcterms:modified xsi:type="dcterms:W3CDTF">2018-01-31T09:49:10Z</dcterms:modified>
  <cp:category/>
  <cp:version/>
  <cp:contentType/>
  <cp:contentStatus/>
</cp:coreProperties>
</file>